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340" windowHeight="6540" tabRatio="907" activeTab="0"/>
  </bookViews>
  <sheets>
    <sheet name="Summary" sheetId="1" r:id="rId1"/>
    <sheet name="LOE" sheetId="2" r:id="rId2"/>
    <sheet name="Policy" sheetId="3" r:id="rId3"/>
    <sheet name="Competitiveness" sheetId="4" r:id="rId4"/>
    <sheet name="Tourism and Conservation" sheetId="5" r:id="rId5"/>
    <sheet name="Market Access" sheetId="6" r:id="rId6"/>
    <sheet name="IR 5" sheetId="7" state="hidden" r:id="rId7"/>
    <sheet name="IR 6" sheetId="8" state="hidden" r:id="rId8"/>
    <sheet name="Home Office" sheetId="9" state="hidden" r:id="rId9"/>
    <sheet name="Activity 8" sheetId="10" state="hidden" r:id="rId10"/>
    <sheet name="Communication &amp; Networking" sheetId="11" r:id="rId11"/>
    <sheet name="Community Benefits from Tourism" sheetId="12" r:id="rId12"/>
    <sheet name="Workforce Development" sheetId="13" r:id="rId13"/>
    <sheet name="Monitoring &amp; Evaluation" sheetId="14" r:id="rId14"/>
    <sheet name="Constants" sheetId="15" r:id="rId15"/>
  </sheets>
  <definedNames>
    <definedName name="_xlnm.Print_Area" localSheetId="9">'Activity 8'!$A$12:$P$75</definedName>
    <definedName name="_xlnm.Print_Area" localSheetId="10">'Communication &amp; Networking'!$A$1:$R$103</definedName>
    <definedName name="_xlnm.Print_Area" localSheetId="11">'Community Benefits from Tourism'!$A$1:$R$103</definedName>
    <definedName name="_xlnm.Print_Area" localSheetId="3">'Competitiveness'!$A$1:$R$102</definedName>
    <definedName name="_xlnm.Print_Area" localSheetId="14">'Constants'!$A$1:$J$31</definedName>
    <definedName name="_xlnm.Print_Area" localSheetId="8">'Home Office'!$A$12:$P$86</definedName>
    <definedName name="_xlnm.Print_Area" localSheetId="6">'IR 5'!$A$12:$P$86</definedName>
    <definedName name="_xlnm.Print_Area" localSheetId="7">'IR 6'!$A$12:$P$86</definedName>
    <definedName name="_xlnm.Print_Area" localSheetId="1">'LOE'!$A$1:$L$53</definedName>
    <definedName name="_xlnm.Print_Area" localSheetId="5">'Market Access'!$A$1:$R$103</definedName>
    <definedName name="_xlnm.Print_Area" localSheetId="13">'Monitoring &amp; Evaluation'!$A$1:$R$103</definedName>
    <definedName name="_xlnm.Print_Area" localSheetId="2">'Policy'!$A$1:$R$102</definedName>
    <definedName name="_xlnm.Print_Area" localSheetId="0">'Summary'!$A$1:$M$180</definedName>
    <definedName name="_xlnm.Print_Area" localSheetId="4">'Tourism and Conservation'!$A$1:$R$102</definedName>
    <definedName name="_xlnm.Print_Area" localSheetId="12">'Workforce Development'!$A$1:$R$103</definedName>
    <definedName name="_xlnm.Print_Titles" localSheetId="9">'Activity 8'!$1:$11</definedName>
    <definedName name="_xlnm.Print_Titles" localSheetId="10">'Communication &amp; Networking'!$1:$11</definedName>
    <definedName name="_xlnm.Print_Titles" localSheetId="11">'Community Benefits from Tourism'!$1:$11</definedName>
    <definedName name="_xlnm.Print_Titles" localSheetId="3">'Competitiveness'!$1:$11</definedName>
    <definedName name="_xlnm.Print_Titles" localSheetId="8">'Home Office'!$1:$11</definedName>
    <definedName name="_xlnm.Print_Titles" localSheetId="6">'IR 5'!$1:$11</definedName>
    <definedName name="_xlnm.Print_Titles" localSheetId="7">'IR 6'!$1:$11</definedName>
    <definedName name="_xlnm.Print_Titles" localSheetId="1">'LOE'!$A:$B,'LOE'!$1:$6</definedName>
    <definedName name="_xlnm.Print_Titles" localSheetId="5">'Market Access'!$1:$11</definedName>
    <definedName name="_xlnm.Print_Titles" localSheetId="13">'Monitoring &amp; Evaluation'!$1:$11</definedName>
    <definedName name="_xlnm.Print_Titles" localSheetId="2">'Policy'!$1:$11</definedName>
    <definedName name="_xlnm.Print_Titles" localSheetId="0">'Summary'!$1:$6</definedName>
    <definedName name="_xlnm.Print_Titles" localSheetId="4">'Tourism and Conservation'!$1:$11</definedName>
    <definedName name="_xlnm.Print_Titles" localSheetId="12">'Workforce Development'!$1:$11</definedName>
  </definedNames>
  <calcPr fullCalcOnLoad="1"/>
</workbook>
</file>

<file path=xl/sharedStrings.xml><?xml version="1.0" encoding="utf-8"?>
<sst xmlns="http://schemas.openxmlformats.org/spreadsheetml/2006/main" count="1752" uniqueCount="176">
  <si>
    <t>CONSTANTS</t>
  </si>
  <si>
    <t>Percent Inflation</t>
  </si>
  <si>
    <t>Salaries &amp; Wages - US, Expat</t>
  </si>
  <si>
    <t>Salaries &amp; Wages - Local</t>
  </si>
  <si>
    <t>Consultants - US,Expat</t>
  </si>
  <si>
    <t>Consultants - Local</t>
  </si>
  <si>
    <t>Other Direct Costs - DC</t>
  </si>
  <si>
    <t>Other Direct Costs - Field</t>
  </si>
  <si>
    <t>Allowances</t>
  </si>
  <si>
    <t>Equipment</t>
  </si>
  <si>
    <t>Compounded Inflation Rates</t>
  </si>
  <si>
    <t>Year 1</t>
  </si>
  <si>
    <t>Year 2</t>
  </si>
  <si>
    <t>Year 3</t>
  </si>
  <si>
    <t>Year 4</t>
  </si>
  <si>
    <t>Year 5</t>
  </si>
  <si>
    <t>LEVEL OF EFFORT</t>
  </si>
  <si>
    <t>Project Position</t>
  </si>
  <si>
    <t>Staff Name</t>
  </si>
  <si>
    <t>Firm</t>
  </si>
  <si>
    <t>Total</t>
  </si>
  <si>
    <t xml:space="preserve">  Subtotal Staff</t>
  </si>
  <si>
    <t>Local  Consultants</t>
  </si>
  <si>
    <t xml:space="preserve">  Subtotal Consultants</t>
  </si>
  <si>
    <t>TOTAL LEVEL OF EFFORT</t>
  </si>
  <si>
    <t>Units</t>
  </si>
  <si>
    <t>Amount</t>
  </si>
  <si>
    <t>TOTAL</t>
  </si>
  <si>
    <t>Rate</t>
  </si>
  <si>
    <t>/Unit</t>
  </si>
  <si>
    <t>1. SALARIES AND WAGES</t>
  </si>
  <si>
    <t>STAFF</t>
  </si>
  <si>
    <t>CONSULTANTS</t>
  </si>
  <si>
    <t>2. FRINGE BENEFITS</t>
  </si>
  <si>
    <t>/month</t>
  </si>
  <si>
    <t xml:space="preserve">  TOTAL SALARIES AND WAGES</t>
  </si>
  <si>
    <t>/salaries</t>
  </si>
  <si>
    <t xml:space="preserve">  TOTAL FRINGE BENEFITS</t>
  </si>
  <si>
    <t>3. CONSULTANTS</t>
  </si>
  <si>
    <t xml:space="preserve"> TOTAL CONSULTANTS</t>
  </si>
  <si>
    <t>4. TRAVEL AND TRANSPORTATION</t>
  </si>
  <si>
    <t>/trip</t>
  </si>
  <si>
    <t xml:space="preserve">  TOTAL TRAVEL AND TRANSPORTATION</t>
  </si>
  <si>
    <t>Printing and Copying</t>
  </si>
  <si>
    <t>Expendable Supplies</t>
  </si>
  <si>
    <t>DBA Insurance</t>
  </si>
  <si>
    <t>Medex Insurance</t>
  </si>
  <si>
    <t>Telephone Equipment Line Charge</t>
  </si>
  <si>
    <t>Computer Usage and Maintenance</t>
  </si>
  <si>
    <t>Postage, Deliveries, Couriers</t>
  </si>
  <si>
    <t>STTA</t>
  </si>
  <si>
    <t xml:space="preserve">  TOTAL OTHER DIRECT COSTS</t>
  </si>
  <si>
    <t>/Equip Purch.</t>
  </si>
  <si>
    <t xml:space="preserve">  TOTAL EQUIPMENT</t>
  </si>
  <si>
    <t>/salary</t>
  </si>
  <si>
    <t xml:space="preserve">  TOTAL G&amp;A</t>
  </si>
  <si>
    <t>TOTAL PROPOSED BUDGET</t>
  </si>
  <si>
    <t>TOTAL PERSONNEL</t>
  </si>
  <si>
    <t>Cost Category</t>
  </si>
  <si>
    <t>1. Salaries and Wages</t>
  </si>
  <si>
    <t>2. Fringe Benefits</t>
  </si>
  <si>
    <t>3. Consultants</t>
  </si>
  <si>
    <t>4. Travel and Transportation</t>
  </si>
  <si>
    <t>Total Direct Costs</t>
  </si>
  <si>
    <t>12 months</t>
  </si>
  <si>
    <t>Equipment Repair and Replacement</t>
  </si>
  <si>
    <t>Travel &amp; Transportation - U.S.</t>
  </si>
  <si>
    <t>Travel &amp; Transportation - Field</t>
  </si>
  <si>
    <t>5. Other Direct Costs</t>
  </si>
  <si>
    <t>7. Equipment</t>
  </si>
  <si>
    <t>5. OTHER DIRECT COSTS</t>
  </si>
  <si>
    <t>7. EQUIPMENT</t>
  </si>
  <si>
    <t>International Consultants</t>
  </si>
  <si>
    <t>AED Home Office</t>
  </si>
  <si>
    <t>Communications (Long Distance)</t>
  </si>
  <si>
    <t>General Project Supplies</t>
  </si>
  <si>
    <t>6. INDIRECT COSTS</t>
  </si>
  <si>
    <t>TOTAL DIRECT COSTS</t>
  </si>
  <si>
    <t xml:space="preserve">  TOTAL INDIRECT COSTS</t>
  </si>
  <si>
    <t>9. G&amp;A</t>
  </si>
  <si>
    <t>8. SUBCONTRACTORS</t>
  </si>
  <si>
    <t xml:space="preserve">  TOTAL SUBCONTRACTORS</t>
  </si>
  <si>
    <t>10. FEE/FINANCING COSTS</t>
  </si>
  <si>
    <t xml:space="preserve">  TOTAL FEE/FINANCING COSTS</t>
  </si>
  <si>
    <t xml:space="preserve">TOTAL PROPOSED ACTIVITY BUDGET </t>
  </si>
  <si>
    <t>/direct costs</t>
  </si>
  <si>
    <t>/subcontractors</t>
  </si>
  <si>
    <t>6. Indirect Costs</t>
  </si>
  <si>
    <t>8. Subcontractors</t>
  </si>
  <si>
    <t>10. Fee/Financing Costs</t>
  </si>
  <si>
    <t>Full-Time Staff</t>
  </si>
  <si>
    <t>TOTAL PROPOSED ACTIVITY</t>
  </si>
  <si>
    <t>Consul.</t>
  </si>
  <si>
    <t>/day</t>
  </si>
  <si>
    <t>/person-day</t>
  </si>
  <si>
    <t>Fringe Benefits for AED Staff</t>
  </si>
  <si>
    <t xml:space="preserve"> </t>
  </si>
  <si>
    <t>Total Cost</t>
  </si>
  <si>
    <t>% of total</t>
  </si>
  <si>
    <t>/personmonth</t>
  </si>
  <si>
    <t>International Travel</t>
  </si>
  <si>
    <t>Roundtrip Airfare (WDC/Nigeria)</t>
  </si>
  <si>
    <t>Transit Per diem</t>
  </si>
  <si>
    <t>London</t>
  </si>
  <si>
    <t>Lagos</t>
  </si>
  <si>
    <t>Per diem</t>
  </si>
  <si>
    <t>Airport transfers, medical, visa, etc.</t>
  </si>
  <si>
    <t xml:space="preserve">Ground Transportation </t>
  </si>
  <si>
    <t>State Level Site Visit(s)</t>
  </si>
  <si>
    <t>/flight</t>
  </si>
  <si>
    <t>/night</t>
  </si>
  <si>
    <t>/TDY</t>
  </si>
  <si>
    <t>Local Travel</t>
  </si>
  <si>
    <t>Field-based Staff</t>
  </si>
  <si>
    <t>Nigeria Audit, Legal, Consulting Services</t>
  </si>
  <si>
    <t>/year</t>
  </si>
  <si>
    <t>Nigerian State Level Site Visit(s)</t>
  </si>
  <si>
    <t>Client Contract/Agreement No.</t>
  </si>
  <si>
    <t xml:space="preserve">Fringe Benefits </t>
  </si>
  <si>
    <t>Fringe Benefits</t>
  </si>
  <si>
    <t>Activity</t>
  </si>
  <si>
    <t>Home Office Staff</t>
  </si>
  <si>
    <t>Home Office</t>
  </si>
  <si>
    <t>Field Office</t>
  </si>
  <si>
    <t>Name of Organization</t>
  </si>
  <si>
    <t>FUNDING</t>
  </si>
  <si>
    <t>USAID</t>
  </si>
  <si>
    <t>MATCH</t>
  </si>
  <si>
    <t>Global Sustainable Tourism Alliance - Ecuador Associate Award, Partner/Subrecipient Budget</t>
  </si>
  <si>
    <t>Field Staff 1</t>
  </si>
  <si>
    <t>Field Staff 2</t>
  </si>
  <si>
    <t>Field Staff 3</t>
  </si>
  <si>
    <t>Field Staff 4</t>
  </si>
  <si>
    <t>Field Staff 5</t>
  </si>
  <si>
    <t>Field Staff 6</t>
  </si>
  <si>
    <t>Field Staff 7</t>
  </si>
  <si>
    <t>Field Staff 8</t>
  </si>
  <si>
    <t>Field Staff 9</t>
  </si>
  <si>
    <t>Field Staff 10</t>
  </si>
  <si>
    <t>Field Staff 11</t>
  </si>
  <si>
    <t>Field Staff 12</t>
  </si>
  <si>
    <t>Home Office Staff 1</t>
  </si>
  <si>
    <t>Home Office Staff 2</t>
  </si>
  <si>
    <t>Home Office Staff 3</t>
  </si>
  <si>
    <t>Home Office Staff 4</t>
  </si>
  <si>
    <t>Home Office Staff 5</t>
  </si>
  <si>
    <t>Home Office Staff 6</t>
  </si>
  <si>
    <t>Home Office Staff 7</t>
  </si>
  <si>
    <t>Int'l Consultant 1</t>
  </si>
  <si>
    <t>Int'l Consultant 2</t>
  </si>
  <si>
    <t>Int'l Consultant 3</t>
  </si>
  <si>
    <t>Int'l Consultant 4</t>
  </si>
  <si>
    <t>Int'l Consultant 5</t>
  </si>
  <si>
    <t>Int'l Consultant 6</t>
  </si>
  <si>
    <t>Int'l Consultant 7</t>
  </si>
  <si>
    <t>Int'l Consultant 8</t>
  </si>
  <si>
    <t>Local Consultant 1</t>
  </si>
  <si>
    <t>Local Consultant 2</t>
  </si>
  <si>
    <t>Local Consultant 3</t>
  </si>
  <si>
    <t>Local Consultant 4</t>
  </si>
  <si>
    <t>Local Consultant 5</t>
  </si>
  <si>
    <t>30.5 months</t>
  </si>
  <si>
    <t>9.5 months</t>
  </si>
  <si>
    <t>9 months</t>
  </si>
  <si>
    <t>Total Project Period of Performance: March 12, 2007 - September 30, 2009</t>
  </si>
  <si>
    <t>SUMMARY BUDGET FOR ALL THEMATIC AREAS</t>
  </si>
  <si>
    <t>SUMMARY BY THEMATIC AREA</t>
  </si>
  <si>
    <t>Policy</t>
  </si>
  <si>
    <t>Competitiveness</t>
  </si>
  <si>
    <t>Tourism and Conservation</t>
  </si>
  <si>
    <t>Market Access</t>
  </si>
  <si>
    <t>Communication &amp; Networking</t>
  </si>
  <si>
    <t>Community Benefits from Tourism</t>
  </si>
  <si>
    <t>Workforce Development</t>
  </si>
  <si>
    <t>Monitoring &amp; Evaluation</t>
  </si>
  <si>
    <t>Sum of USAID and Match, should equal total costs for this line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</si>
</sst>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0_);_(* \(#,##0.0\);_(* &quot;-&quot;??_);_(@_)"/>
    <numFmt numFmtId="166" formatCode="_(* #,##0_);_(* \(#,##0\);_(* &quot;-&quot;??_);_(@_)"/>
    <numFmt numFmtId="167" formatCode="0.0%"/>
    <numFmt numFmtId="168" formatCode="&quot;$&quot;#,##0"/>
    <numFmt numFmtId="169" formatCode="mm/dd/yy"/>
    <numFmt numFmtId="170" formatCode="&quot;$&quot;#,##0.00"/>
    <numFmt numFmtId="171" formatCode="_(* #,##0.000_);_(* \(#,##0.000\);_(* &quot;-&quot;????_);_(@_)"/>
    <numFmt numFmtId="172" formatCode="_(&quot;$&quot;* #,##0.0_);_(&quot;$&quot;* \(#,##0.0\);_(&quot;$&quot;* &quot;-&quot;??_);_(@_)"/>
    <numFmt numFmtId="173" formatCode="_(&quot;$&quot;* #,##0_);_(&quot;$&quot;* \(#,##0\);_(&quot;$&quot;* &quot;-&quot;??_);_(@_)"/>
    <numFmt numFmtId="174" formatCode="&quot;$&quot;#,##0.0_);\(&quot;$&quot;#,##0.0\)"/>
    <numFmt numFmtId="175" formatCode="_(* #,##0.0_);_(* \(#,##0.0\);_(* &quot;-&quot;_);_(@_)"/>
    <numFmt numFmtId="176" formatCode="_(* #,##0.00_);_(* \(#,##0.00\);_(* &quot;-&quot;_);_(@_)"/>
    <numFmt numFmtId="177" formatCode="0.0"/>
    <numFmt numFmtId="178" formatCode="_(* #,##0.000_);_(* \(#,##0.000\);_(* &quot;-&quot;_);_(@_)"/>
    <numFmt numFmtId="179" formatCode="_(* #,##0.0000_);_(* \(#,##0.0000\);_(* &quot;-&quot;_);_(@_)"/>
    <numFmt numFmtId="180" formatCode="_(* #,##0.000_);_(* \(#,##0.000\);_(* &quot;-&quot;??_);_(@_)"/>
    <numFmt numFmtId="181" formatCode="_(* #,##0.0000_);_(* \(#,##0.0000\);_(* &quot;-&quot;??_);_(@_)"/>
    <numFmt numFmtId="182" formatCode="0.000"/>
  </numFmts>
  <fonts count="15">
    <font>
      <sz val="10"/>
      <name val="Arial"/>
      <family val="0"/>
    </font>
    <font>
      <b/>
      <sz val="10"/>
      <name val="Arial"/>
      <family val="2"/>
    </font>
    <font>
      <b/>
      <sz val="12"/>
      <name val="Arial"/>
      <family val="2"/>
    </font>
    <font>
      <b/>
      <i/>
      <sz val="12"/>
      <name val="Arial"/>
      <family val="2"/>
    </font>
    <font>
      <i/>
      <sz val="10"/>
      <name val="Arial"/>
      <family val="2"/>
    </font>
    <font>
      <sz val="8"/>
      <name val="Arial"/>
      <family val="2"/>
    </font>
    <font>
      <b/>
      <i/>
      <sz val="10"/>
      <name val="Arial"/>
      <family val="2"/>
    </font>
    <font>
      <b/>
      <sz val="8"/>
      <name val="Arial"/>
      <family val="2"/>
    </font>
    <font>
      <sz val="7"/>
      <name val="Arial"/>
      <family val="2"/>
    </font>
    <font>
      <sz val="10"/>
      <color indexed="10"/>
      <name val="Arial"/>
      <family val="2"/>
    </font>
    <font>
      <u val="single"/>
      <sz val="10"/>
      <color indexed="12"/>
      <name val="Arial"/>
      <family val="0"/>
    </font>
    <font>
      <u val="single"/>
      <sz val="10"/>
      <color indexed="36"/>
      <name val="Arial"/>
      <family val="0"/>
    </font>
    <font>
      <sz val="10"/>
      <color indexed="48"/>
      <name val="Arial"/>
      <family val="2"/>
    </font>
    <font>
      <b/>
      <sz val="12"/>
      <color indexed="12"/>
      <name val="Arial"/>
      <family val="2"/>
    </font>
    <font>
      <b/>
      <sz val="10"/>
      <color indexed="12"/>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62">
    <border>
      <left/>
      <right/>
      <top/>
      <bottom/>
      <diagonal/>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medium"/>
      <right style="medium"/>
      <top>
        <color indexed="63"/>
      </top>
      <bottom style="thin"/>
    </border>
    <border>
      <left style="medium"/>
      <right style="thin"/>
      <top style="thin"/>
      <bottom style="thin"/>
    </border>
    <border>
      <left style="medium"/>
      <right style="medium"/>
      <top style="thin"/>
      <bottom style="thin"/>
    </border>
    <border>
      <left style="thin"/>
      <right style="thin"/>
      <top style="medium"/>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style="medium"/>
      <bottom style="medium"/>
    </border>
    <border>
      <left style="thin"/>
      <right style="thin"/>
      <top style="thin"/>
      <bottom style="medium"/>
    </border>
    <border>
      <left style="medium"/>
      <right style="medium"/>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thin"/>
      <bottom style="mediu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thin"/>
      <right style="medium"/>
      <top style="medium"/>
      <bottom>
        <color indexed="63"/>
      </botto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7">
    <xf numFmtId="0" fontId="0" fillId="0" borderId="0" xfId="0" applyAlignment="1">
      <alignment/>
    </xf>
    <xf numFmtId="0" fontId="2" fillId="0" borderId="0" xfId="0" applyFont="1" applyAlignment="1">
      <alignment/>
    </xf>
    <xf numFmtId="0" fontId="3" fillId="0" borderId="0" xfId="0" applyFont="1" applyAlignment="1">
      <alignment/>
    </xf>
    <xf numFmtId="10" fontId="0" fillId="0" borderId="0" xfId="0" applyNumberFormat="1" applyBorder="1" applyAlignment="1">
      <alignment/>
    </xf>
    <xf numFmtId="0" fontId="0" fillId="2" borderId="0" xfId="0" applyFill="1" applyBorder="1" applyAlignment="1">
      <alignment/>
    </xf>
    <xf numFmtId="0" fontId="0" fillId="2" borderId="1" xfId="0" applyFill="1" applyBorder="1" applyAlignment="1">
      <alignment/>
    </xf>
    <xf numFmtId="10" fontId="0" fillId="0" borderId="1" xfId="0" applyNumberFormat="1" applyBorder="1" applyAlignment="1">
      <alignment/>
    </xf>
    <xf numFmtId="0" fontId="1" fillId="2" borderId="2" xfId="0" applyFont="1" applyFill="1" applyBorder="1" applyAlignment="1">
      <alignment/>
    </xf>
    <xf numFmtId="0" fontId="0" fillId="0" borderId="2" xfId="0" applyBorder="1" applyAlignment="1">
      <alignment/>
    </xf>
    <xf numFmtId="0" fontId="0" fillId="0" borderId="3" xfId="0" applyBorder="1" applyAlignment="1">
      <alignment/>
    </xf>
    <xf numFmtId="0" fontId="0" fillId="0" borderId="0" xfId="21" applyNumberFormat="1" applyAlignment="1">
      <alignment/>
    </xf>
    <xf numFmtId="41" fontId="2" fillId="0" borderId="0" xfId="0" applyNumberFormat="1" applyFont="1" applyAlignment="1">
      <alignment/>
    </xf>
    <xf numFmtId="41" fontId="0" fillId="0" borderId="0" xfId="0" applyNumberFormat="1" applyAlignment="1">
      <alignment horizontal="center"/>
    </xf>
    <xf numFmtId="41" fontId="0" fillId="0" borderId="0" xfId="0" applyNumberFormat="1" applyAlignment="1">
      <alignment/>
    </xf>
    <xf numFmtId="43" fontId="2" fillId="0" borderId="0" xfId="0" applyNumberFormat="1" applyFont="1" applyAlignment="1">
      <alignment/>
    </xf>
    <xf numFmtId="43" fontId="0" fillId="0" borderId="0" xfId="0" applyNumberFormat="1" applyAlignment="1">
      <alignment/>
    </xf>
    <xf numFmtId="43" fontId="1" fillId="0" borderId="0" xfId="0" applyNumberFormat="1" applyFont="1" applyAlignment="1">
      <alignment/>
    </xf>
    <xf numFmtId="43" fontId="1" fillId="0" borderId="4" xfId="0" applyNumberFormat="1" applyFont="1" applyBorder="1" applyAlignment="1">
      <alignment/>
    </xf>
    <xf numFmtId="43" fontId="1" fillId="2" borderId="5" xfId="0" applyNumberFormat="1" applyFont="1" applyFill="1" applyBorder="1" applyAlignment="1">
      <alignment/>
    </xf>
    <xf numFmtId="43" fontId="1" fillId="0" borderId="5" xfId="0" applyNumberFormat="1" applyFont="1" applyBorder="1" applyAlignment="1">
      <alignment/>
    </xf>
    <xf numFmtId="43" fontId="0" fillId="0" borderId="5" xfId="0" applyNumberFormat="1" applyBorder="1" applyAlignment="1">
      <alignment/>
    </xf>
    <xf numFmtId="43" fontId="1" fillId="0" borderId="6" xfId="0" applyNumberFormat="1" applyFont="1" applyBorder="1" applyAlignment="1">
      <alignment/>
    </xf>
    <xf numFmtId="43" fontId="1" fillId="0" borderId="7" xfId="0" applyNumberFormat="1" applyFont="1" applyBorder="1" applyAlignment="1">
      <alignment horizontal="center"/>
    </xf>
    <xf numFmtId="43" fontId="1" fillId="0" borderId="8" xfId="0" applyNumberFormat="1" applyFont="1" applyBorder="1" applyAlignment="1">
      <alignment horizontal="center"/>
    </xf>
    <xf numFmtId="43" fontId="1" fillId="0" borderId="7" xfId="0" applyNumberFormat="1" applyFont="1" applyBorder="1" applyAlignment="1">
      <alignment/>
    </xf>
    <xf numFmtId="43" fontId="1" fillId="0" borderId="9" xfId="0" applyNumberFormat="1" applyFont="1" applyBorder="1" applyAlignment="1">
      <alignment/>
    </xf>
    <xf numFmtId="43" fontId="1" fillId="0" borderId="10" xfId="0" applyNumberFormat="1" applyFont="1" applyBorder="1" applyAlignment="1">
      <alignment/>
    </xf>
    <xf numFmtId="43" fontId="1" fillId="0" borderId="11" xfId="0" applyNumberFormat="1" applyFont="1" applyBorder="1" applyAlignment="1">
      <alignment horizontal="center"/>
    </xf>
    <xf numFmtId="43" fontId="1" fillId="0" borderId="12" xfId="0" applyNumberFormat="1" applyFont="1" applyBorder="1" applyAlignment="1">
      <alignment/>
    </xf>
    <xf numFmtId="41" fontId="0" fillId="0" borderId="13" xfId="0" applyNumberFormat="1" applyBorder="1" applyAlignment="1">
      <alignment/>
    </xf>
    <xf numFmtId="41" fontId="0" fillId="0" borderId="14" xfId="0" applyNumberFormat="1" applyBorder="1" applyAlignment="1">
      <alignment horizontal="center"/>
    </xf>
    <xf numFmtId="41" fontId="0" fillId="0" borderId="14" xfId="0" applyNumberFormat="1" applyBorder="1" applyAlignment="1">
      <alignment/>
    </xf>
    <xf numFmtId="41" fontId="0" fillId="0" borderId="15" xfId="0" applyNumberFormat="1" applyBorder="1" applyAlignment="1">
      <alignment/>
    </xf>
    <xf numFmtId="41" fontId="0" fillId="0" borderId="0" xfId="0" applyNumberFormat="1" applyBorder="1" applyAlignment="1" quotePrefix="1">
      <alignment/>
    </xf>
    <xf numFmtId="41" fontId="1" fillId="0" borderId="15" xfId="0" applyNumberFormat="1" applyFont="1" applyBorder="1" applyAlignment="1">
      <alignment/>
    </xf>
    <xf numFmtId="41" fontId="0" fillId="0" borderId="0" xfId="0" applyNumberFormat="1" applyBorder="1" applyAlignment="1">
      <alignment/>
    </xf>
    <xf numFmtId="41" fontId="0" fillId="0" borderId="16" xfId="0" applyNumberFormat="1" applyBorder="1" applyAlignment="1">
      <alignment horizontal="center"/>
    </xf>
    <xf numFmtId="41" fontId="0" fillId="0" borderId="17" xfId="0" applyNumberFormat="1" applyBorder="1" applyAlignment="1">
      <alignment/>
    </xf>
    <xf numFmtId="41" fontId="0" fillId="0" borderId="16" xfId="0" applyNumberFormat="1" applyBorder="1" applyAlignment="1">
      <alignment horizontal="right"/>
    </xf>
    <xf numFmtId="41" fontId="0" fillId="0" borderId="16" xfId="0" applyNumberFormat="1" applyBorder="1" applyAlignment="1" quotePrefix="1">
      <alignment/>
    </xf>
    <xf numFmtId="41" fontId="0" fillId="0" borderId="18" xfId="0" applyNumberFormat="1" applyBorder="1" applyAlignment="1">
      <alignment/>
    </xf>
    <xf numFmtId="41" fontId="1" fillId="2" borderId="15" xfId="0" applyNumberFormat="1" applyFont="1" applyFill="1" applyBorder="1" applyAlignment="1">
      <alignment/>
    </xf>
    <xf numFmtId="41" fontId="0" fillId="2" borderId="0" xfId="0" applyNumberFormat="1" applyFill="1" applyBorder="1" applyAlignment="1">
      <alignment/>
    </xf>
    <xf numFmtId="43" fontId="0" fillId="2" borderId="5" xfId="0" applyNumberFormat="1" applyFill="1" applyBorder="1" applyAlignment="1">
      <alignment/>
    </xf>
    <xf numFmtId="41" fontId="0" fillId="2" borderId="18" xfId="0" applyNumberFormat="1" applyFill="1" applyBorder="1" applyAlignment="1">
      <alignment/>
    </xf>
    <xf numFmtId="41" fontId="4" fillId="0" borderId="19" xfId="0" applyNumberFormat="1" applyFont="1" applyBorder="1" applyAlignment="1">
      <alignment/>
    </xf>
    <xf numFmtId="41" fontId="0" fillId="0" borderId="20" xfId="0" applyNumberFormat="1" applyBorder="1" applyAlignment="1">
      <alignment horizontal="center"/>
    </xf>
    <xf numFmtId="41" fontId="0" fillId="0" borderId="20" xfId="0" applyNumberFormat="1" applyBorder="1" applyAlignment="1">
      <alignment/>
    </xf>
    <xf numFmtId="41" fontId="0" fillId="2" borderId="21" xfId="0" applyNumberFormat="1" applyFill="1" applyBorder="1" applyAlignment="1">
      <alignment horizontal="center"/>
    </xf>
    <xf numFmtId="41" fontId="0" fillId="0" borderId="22" xfId="0" applyNumberFormat="1" applyBorder="1" applyAlignment="1">
      <alignment horizontal="center"/>
    </xf>
    <xf numFmtId="41" fontId="0" fillId="0" borderId="23" xfId="0" applyNumberFormat="1" applyBorder="1" applyAlignment="1">
      <alignment horizontal="center"/>
    </xf>
    <xf numFmtId="43" fontId="0" fillId="0" borderId="19" xfId="0" applyNumberFormat="1" applyBorder="1" applyAlignment="1">
      <alignment/>
    </xf>
    <xf numFmtId="41" fontId="0" fillId="0" borderId="15" xfId="0" applyNumberFormat="1" applyFont="1" applyBorder="1" applyAlignment="1">
      <alignment/>
    </xf>
    <xf numFmtId="10" fontId="0" fillId="0" borderId="0" xfId="21" applyNumberFormat="1" applyBorder="1" applyAlignment="1">
      <alignment/>
    </xf>
    <xf numFmtId="41" fontId="1" fillId="0" borderId="0" xfId="0" applyNumberFormat="1" applyFont="1" applyAlignment="1">
      <alignment/>
    </xf>
    <xf numFmtId="41" fontId="5" fillId="0" borderId="0" xfId="0" applyNumberFormat="1" applyFont="1" applyBorder="1" applyAlignment="1" quotePrefix="1">
      <alignment/>
    </xf>
    <xf numFmtId="41" fontId="1" fillId="0" borderId="10" xfId="0" applyNumberFormat="1" applyFont="1" applyBorder="1" applyAlignment="1">
      <alignment/>
    </xf>
    <xf numFmtId="41" fontId="1" fillId="0" borderId="11" xfId="0" applyNumberFormat="1" applyFont="1" applyBorder="1" applyAlignment="1">
      <alignment horizontal="center"/>
    </xf>
    <xf numFmtId="41" fontId="1" fillId="0" borderId="11" xfId="0" applyNumberFormat="1" applyFont="1" applyBorder="1" applyAlignment="1">
      <alignment/>
    </xf>
    <xf numFmtId="41" fontId="0" fillId="2" borderId="24" xfId="0" applyNumberFormat="1" applyFill="1" applyBorder="1" applyAlignment="1">
      <alignment horizontal="center"/>
    </xf>
    <xf numFmtId="41" fontId="0" fillId="0" borderId="25" xfId="0" applyNumberFormat="1" applyBorder="1" applyAlignment="1">
      <alignment horizontal="center"/>
    </xf>
    <xf numFmtId="41" fontId="0" fillId="0" borderId="26" xfId="0" applyNumberFormat="1" applyBorder="1" applyAlignment="1">
      <alignment horizontal="center"/>
    </xf>
    <xf numFmtId="41" fontId="0" fillId="2" borderId="14" xfId="0" applyNumberFormat="1" applyFill="1" applyBorder="1" applyAlignment="1">
      <alignment horizontal="center"/>
    </xf>
    <xf numFmtId="41" fontId="0" fillId="0" borderId="27" xfId="0" applyNumberFormat="1" applyBorder="1" applyAlignment="1">
      <alignment horizontal="center"/>
    </xf>
    <xf numFmtId="43" fontId="1" fillId="0" borderId="28" xfId="0" applyNumberFormat="1" applyFont="1" applyBorder="1" applyAlignment="1">
      <alignment/>
    </xf>
    <xf numFmtId="43" fontId="1" fillId="0" borderId="19" xfId="0" applyNumberFormat="1" applyFont="1" applyBorder="1" applyAlignment="1">
      <alignment/>
    </xf>
    <xf numFmtId="41" fontId="0" fillId="0" borderId="0" xfId="0" applyNumberFormat="1" applyBorder="1" applyAlignment="1">
      <alignment horizontal="center"/>
    </xf>
    <xf numFmtId="41" fontId="0" fillId="2" borderId="22" xfId="0" applyNumberFormat="1" applyFill="1" applyBorder="1" applyAlignment="1">
      <alignment horizontal="center"/>
    </xf>
    <xf numFmtId="41" fontId="6" fillId="0" borderId="10" xfId="0" applyNumberFormat="1" applyFont="1" applyBorder="1" applyAlignment="1">
      <alignment/>
    </xf>
    <xf numFmtId="41" fontId="0" fillId="2" borderId="0" xfId="0" applyNumberFormat="1" applyFill="1" applyBorder="1" applyAlignment="1">
      <alignment horizontal="center"/>
    </xf>
    <xf numFmtId="0" fontId="1" fillId="0" borderId="0" xfId="0" applyFont="1" applyAlignment="1">
      <alignment/>
    </xf>
    <xf numFmtId="0" fontId="1" fillId="0" borderId="5" xfId="0" applyFont="1" applyBorder="1" applyAlignment="1">
      <alignment/>
    </xf>
    <xf numFmtId="41" fontId="0" fillId="0" borderId="2" xfId="0" applyNumberFormat="1" applyBorder="1" applyAlignment="1">
      <alignment/>
    </xf>
    <xf numFmtId="0" fontId="1" fillId="0" borderId="29" xfId="0" applyFont="1" applyBorder="1" applyAlignment="1">
      <alignment/>
    </xf>
    <xf numFmtId="41" fontId="0" fillId="0" borderId="30" xfId="0" applyNumberFormat="1" applyBorder="1" applyAlignment="1">
      <alignment/>
    </xf>
    <xf numFmtId="0" fontId="1" fillId="0" borderId="31" xfId="0" applyFont="1" applyBorder="1" applyAlignment="1">
      <alignment/>
    </xf>
    <xf numFmtId="41" fontId="0" fillId="0" borderId="32" xfId="0" applyNumberFormat="1" applyBorder="1" applyAlignment="1">
      <alignment/>
    </xf>
    <xf numFmtId="0" fontId="1" fillId="0" borderId="4" xfId="0" applyFont="1" applyBorder="1" applyAlignment="1">
      <alignment/>
    </xf>
    <xf numFmtId="168" fontId="1" fillId="0" borderId="4" xfId="0" applyNumberFormat="1" applyFont="1" applyBorder="1" applyAlignment="1">
      <alignment/>
    </xf>
    <xf numFmtId="168" fontId="1" fillId="0" borderId="33" xfId="0" applyNumberFormat="1" applyFont="1" applyBorder="1" applyAlignment="1">
      <alignment/>
    </xf>
    <xf numFmtId="168" fontId="1" fillId="0" borderId="12" xfId="0" applyNumberFormat="1" applyFont="1" applyBorder="1" applyAlignment="1">
      <alignment/>
    </xf>
    <xf numFmtId="171" fontId="0" fillId="0" borderId="0" xfId="0" applyNumberFormat="1" applyBorder="1" applyAlignment="1">
      <alignment/>
    </xf>
    <xf numFmtId="171" fontId="0" fillId="0" borderId="1" xfId="0" applyNumberFormat="1" applyBorder="1" applyAlignment="1">
      <alignment/>
    </xf>
    <xf numFmtId="171" fontId="0" fillId="0" borderId="16" xfId="0" applyNumberFormat="1" applyBorder="1" applyAlignment="1">
      <alignment/>
    </xf>
    <xf numFmtId="171" fontId="0" fillId="0" borderId="34" xfId="0" applyNumberFormat="1" applyBorder="1" applyAlignment="1">
      <alignment/>
    </xf>
    <xf numFmtId="166" fontId="0" fillId="0" borderId="5" xfId="0" applyNumberFormat="1" applyBorder="1" applyAlignment="1">
      <alignment/>
    </xf>
    <xf numFmtId="0" fontId="1" fillId="0" borderId="35" xfId="0" applyFont="1" applyBorder="1" applyAlignment="1">
      <alignment/>
    </xf>
    <xf numFmtId="0" fontId="1" fillId="0" borderId="36" xfId="0" applyFont="1" applyBorder="1" applyAlignment="1">
      <alignment/>
    </xf>
    <xf numFmtId="0" fontId="0" fillId="0" borderId="37" xfId="0" applyBorder="1" applyAlignment="1">
      <alignment/>
    </xf>
    <xf numFmtId="43" fontId="1" fillId="0" borderId="22" xfId="0" applyNumberFormat="1" applyFont="1" applyBorder="1" applyAlignment="1">
      <alignment horizontal="center"/>
    </xf>
    <xf numFmtId="43" fontId="1" fillId="0" borderId="18" xfId="0" applyNumberFormat="1" applyFont="1" applyBorder="1" applyAlignment="1">
      <alignment horizontal="center"/>
    </xf>
    <xf numFmtId="43" fontId="1" fillId="0" borderId="36" xfId="0" applyNumberFormat="1" applyFont="1" applyBorder="1" applyAlignment="1">
      <alignment/>
    </xf>
    <xf numFmtId="43" fontId="1" fillId="0" borderId="38" xfId="0" applyNumberFormat="1" applyFont="1" applyBorder="1" applyAlignment="1">
      <alignment horizontal="center"/>
    </xf>
    <xf numFmtId="43" fontId="1" fillId="0" borderId="39" xfId="0" applyNumberFormat="1" applyFont="1" applyBorder="1" applyAlignment="1">
      <alignment horizontal="center"/>
    </xf>
    <xf numFmtId="43" fontId="1" fillId="0" borderId="0" xfId="0" applyNumberFormat="1" applyFont="1" applyBorder="1" applyAlignment="1">
      <alignment/>
    </xf>
    <xf numFmtId="5" fontId="1" fillId="0" borderId="40" xfId="0" applyNumberFormat="1" applyFont="1" applyBorder="1" applyAlignment="1">
      <alignment/>
    </xf>
    <xf numFmtId="5" fontId="0" fillId="0" borderId="18" xfId="0" applyNumberFormat="1" applyBorder="1" applyAlignment="1">
      <alignment/>
    </xf>
    <xf numFmtId="5" fontId="1" fillId="0" borderId="41" xfId="0" applyNumberFormat="1" applyFont="1" applyBorder="1" applyAlignment="1">
      <alignment/>
    </xf>
    <xf numFmtId="5" fontId="0" fillId="0" borderId="5" xfId="0" applyNumberFormat="1" applyBorder="1" applyAlignment="1">
      <alignment/>
    </xf>
    <xf numFmtId="5" fontId="0" fillId="0" borderId="22" xfId="0" applyNumberFormat="1" applyBorder="1" applyAlignment="1">
      <alignment/>
    </xf>
    <xf numFmtId="5" fontId="0" fillId="0" borderId="2" xfId="0" applyNumberFormat="1" applyBorder="1" applyAlignment="1">
      <alignment/>
    </xf>
    <xf numFmtId="41" fontId="0" fillId="0" borderId="0" xfId="15" applyNumberFormat="1" applyFont="1" applyAlignment="1">
      <alignment/>
    </xf>
    <xf numFmtId="43" fontId="1" fillId="0" borderId="42" xfId="0" applyNumberFormat="1" applyFont="1" applyBorder="1" applyAlignment="1">
      <alignment horizontal="center"/>
    </xf>
    <xf numFmtId="43" fontId="1" fillId="0" borderId="40" xfId="0" applyNumberFormat="1" applyFont="1" applyBorder="1" applyAlignment="1">
      <alignment horizontal="center"/>
    </xf>
    <xf numFmtId="43" fontId="1" fillId="0" borderId="42" xfId="0" applyNumberFormat="1" applyFont="1" applyBorder="1" applyAlignment="1">
      <alignment/>
    </xf>
    <xf numFmtId="43" fontId="1" fillId="0" borderId="43" xfId="0" applyNumberFormat="1" applyFont="1" applyBorder="1" applyAlignment="1">
      <alignment/>
    </xf>
    <xf numFmtId="5" fontId="1" fillId="0" borderId="19" xfId="0" applyNumberFormat="1" applyFont="1" applyBorder="1" applyAlignment="1">
      <alignment/>
    </xf>
    <xf numFmtId="5" fontId="1" fillId="0" borderId="28" xfId="0" applyNumberFormat="1" applyFont="1" applyBorder="1" applyAlignment="1">
      <alignment/>
    </xf>
    <xf numFmtId="5" fontId="1" fillId="0" borderId="4" xfId="0" applyNumberFormat="1" applyFont="1" applyBorder="1" applyAlignment="1">
      <alignment/>
    </xf>
    <xf numFmtId="10" fontId="0" fillId="0" borderId="0" xfId="21" applyNumberFormat="1" applyBorder="1" applyAlignment="1" quotePrefix="1">
      <alignment/>
    </xf>
    <xf numFmtId="0" fontId="1" fillId="0" borderId="14" xfId="0" applyFont="1" applyBorder="1" applyAlignment="1">
      <alignment horizontal="center"/>
    </xf>
    <xf numFmtId="0" fontId="1" fillId="0" borderId="44"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8" fillId="0" borderId="15"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43" fontId="3" fillId="0" borderId="0" xfId="0" applyNumberFormat="1" applyFont="1" applyAlignment="1">
      <alignment/>
    </xf>
    <xf numFmtId="43" fontId="8" fillId="0" borderId="22" xfId="0" applyNumberFormat="1" applyFont="1" applyBorder="1" applyAlignment="1">
      <alignment horizontal="center"/>
    </xf>
    <xf numFmtId="43" fontId="8" fillId="0" borderId="2" xfId="0" applyNumberFormat="1" applyFont="1" applyBorder="1" applyAlignment="1">
      <alignment horizontal="center"/>
    </xf>
    <xf numFmtId="43" fontId="7" fillId="0" borderId="38" xfId="0" applyNumberFormat="1" applyFont="1" applyBorder="1" applyAlignment="1">
      <alignment horizontal="center"/>
    </xf>
    <xf numFmtId="43" fontId="7" fillId="0" borderId="3" xfId="0" applyNumberFormat="1" applyFont="1" applyBorder="1" applyAlignment="1">
      <alignment horizontal="center"/>
    </xf>
    <xf numFmtId="41" fontId="3" fillId="0" borderId="0" xfId="0" applyNumberFormat="1" applyFont="1" applyAlignment="1">
      <alignment/>
    </xf>
    <xf numFmtId="43" fontId="1" fillId="0" borderId="13" xfId="0" applyNumberFormat="1" applyFont="1" applyBorder="1" applyAlignment="1">
      <alignment horizontal="centerContinuous"/>
    </xf>
    <xf numFmtId="41" fontId="1" fillId="0" borderId="44" xfId="0" applyNumberFormat="1" applyFont="1" applyBorder="1" applyAlignment="1">
      <alignment horizontal="centerContinuous"/>
    </xf>
    <xf numFmtId="43" fontId="1" fillId="0" borderId="14" xfId="0" applyNumberFormat="1" applyFont="1" applyBorder="1" applyAlignment="1">
      <alignment horizontal="centerContinuous"/>
    </xf>
    <xf numFmtId="43" fontId="1" fillId="0" borderId="15" xfId="0" applyNumberFormat="1" applyFont="1" applyBorder="1" applyAlignment="1">
      <alignment horizontal="centerContinuous"/>
    </xf>
    <xf numFmtId="41" fontId="1" fillId="0" borderId="1" xfId="0" applyNumberFormat="1" applyFont="1" applyBorder="1" applyAlignment="1">
      <alignment horizontal="centerContinuous"/>
    </xf>
    <xf numFmtId="43" fontId="1" fillId="0" borderId="0" xfId="0" applyNumberFormat="1" applyFont="1" applyBorder="1" applyAlignment="1">
      <alignment horizontal="centerContinuous"/>
    </xf>
    <xf numFmtId="43" fontId="1" fillId="0" borderId="45" xfId="0" applyNumberFormat="1" applyFont="1" applyBorder="1" applyAlignment="1">
      <alignment horizontal="centerContinuous"/>
    </xf>
    <xf numFmtId="41" fontId="1" fillId="0" borderId="46" xfId="0" applyNumberFormat="1" applyFont="1" applyBorder="1" applyAlignment="1">
      <alignment horizontal="centerContinuous"/>
    </xf>
    <xf numFmtId="43" fontId="1" fillId="0" borderId="27" xfId="0" applyNumberFormat="1" applyFont="1" applyBorder="1" applyAlignment="1">
      <alignment horizontal="centerContinuous"/>
    </xf>
    <xf numFmtId="43" fontId="0" fillId="0" borderId="28" xfId="0" applyNumberFormat="1" applyBorder="1" applyAlignment="1">
      <alignment horizontal="center"/>
    </xf>
    <xf numFmtId="41" fontId="0" fillId="0" borderId="40" xfId="0" applyNumberFormat="1" applyBorder="1" applyAlignment="1">
      <alignment horizontal="center"/>
    </xf>
    <xf numFmtId="176" fontId="0" fillId="0" borderId="0" xfId="0" applyNumberFormat="1" applyBorder="1" applyAlignment="1">
      <alignment/>
    </xf>
    <xf numFmtId="5" fontId="0" fillId="0" borderId="18" xfId="0" applyNumberFormat="1" applyFont="1" applyBorder="1" applyAlignment="1">
      <alignment/>
    </xf>
    <xf numFmtId="0" fontId="1" fillId="0" borderId="35" xfId="0" applyFont="1" applyBorder="1" applyAlignment="1">
      <alignment horizontal="center"/>
    </xf>
    <xf numFmtId="0" fontId="1" fillId="0" borderId="21" xfId="0" applyFont="1" applyBorder="1" applyAlignment="1">
      <alignment horizontal="center"/>
    </xf>
    <xf numFmtId="0" fontId="1" fillId="0" borderId="37" xfId="0" applyFont="1" applyBorder="1" applyAlignment="1">
      <alignment horizontal="center"/>
    </xf>
    <xf numFmtId="0" fontId="8" fillId="0" borderId="5" xfId="0" applyFont="1" applyBorder="1" applyAlignment="1">
      <alignment horizontal="center"/>
    </xf>
    <xf numFmtId="0" fontId="8" fillId="0" borderId="22" xfId="0" applyFont="1" applyBorder="1" applyAlignment="1">
      <alignment horizontal="center"/>
    </xf>
    <xf numFmtId="0" fontId="1" fillId="0" borderId="2" xfId="0" applyFont="1" applyBorder="1" applyAlignment="1">
      <alignment horizontal="center"/>
    </xf>
    <xf numFmtId="0" fontId="1" fillId="0" borderId="36" xfId="0" applyFont="1" applyBorder="1" applyAlignment="1">
      <alignment horizontal="center"/>
    </xf>
    <xf numFmtId="0" fontId="1" fillId="0" borderId="38" xfId="0" applyFont="1" applyBorder="1" applyAlignment="1">
      <alignment horizontal="center"/>
    </xf>
    <xf numFmtId="0" fontId="1" fillId="0" borderId="3" xfId="0" applyFont="1" applyBorder="1" applyAlignment="1">
      <alignment horizontal="center"/>
    </xf>
    <xf numFmtId="166" fontId="0" fillId="0" borderId="5" xfId="15" applyNumberFormat="1" applyBorder="1" applyAlignment="1">
      <alignment/>
    </xf>
    <xf numFmtId="166" fontId="0" fillId="0" borderId="22" xfId="15" applyNumberFormat="1" applyBorder="1" applyAlignment="1">
      <alignment/>
    </xf>
    <xf numFmtId="166" fontId="0" fillId="0" borderId="31" xfId="15" applyNumberFormat="1" applyBorder="1" applyAlignment="1">
      <alignment/>
    </xf>
    <xf numFmtId="166" fontId="0" fillId="0" borderId="47" xfId="15" applyNumberFormat="1" applyBorder="1" applyAlignment="1">
      <alignment/>
    </xf>
    <xf numFmtId="166" fontId="0" fillId="0" borderId="29" xfId="15" applyNumberFormat="1" applyBorder="1" applyAlignment="1">
      <alignment/>
    </xf>
    <xf numFmtId="166" fontId="0" fillId="0" borderId="23" xfId="15" applyNumberFormat="1" applyBorder="1" applyAlignment="1">
      <alignment/>
    </xf>
    <xf numFmtId="43" fontId="1" fillId="0" borderId="33" xfId="0" applyNumberFormat="1" applyFont="1" applyBorder="1" applyAlignment="1">
      <alignment/>
    </xf>
    <xf numFmtId="41" fontId="1" fillId="0" borderId="15" xfId="0" applyNumberFormat="1" applyFont="1" applyFill="1" applyBorder="1" applyAlignment="1">
      <alignment/>
    </xf>
    <xf numFmtId="41" fontId="0" fillId="0" borderId="22" xfId="0" applyNumberFormat="1" applyFill="1" applyBorder="1" applyAlignment="1">
      <alignment horizontal="center"/>
    </xf>
    <xf numFmtId="41" fontId="0" fillId="0" borderId="0" xfId="0" applyNumberFormat="1" applyFill="1" applyBorder="1" applyAlignment="1">
      <alignment/>
    </xf>
    <xf numFmtId="43" fontId="0" fillId="0" borderId="5" xfId="0" applyNumberFormat="1" applyFill="1" applyBorder="1" applyAlignment="1">
      <alignment/>
    </xf>
    <xf numFmtId="41" fontId="0" fillId="0" borderId="18" xfId="0" applyNumberFormat="1" applyFill="1" applyBorder="1" applyAlignment="1">
      <alignment/>
    </xf>
    <xf numFmtId="166" fontId="0" fillId="0" borderId="18" xfId="15" applyNumberFormat="1" applyBorder="1" applyAlignment="1">
      <alignment/>
    </xf>
    <xf numFmtId="0" fontId="1" fillId="0" borderId="10" xfId="0" applyFont="1" applyBorder="1" applyAlignment="1">
      <alignment/>
    </xf>
    <xf numFmtId="168" fontId="1" fillId="0" borderId="10" xfId="0" applyNumberFormat="1" applyFont="1" applyBorder="1" applyAlignment="1">
      <alignment/>
    </xf>
    <xf numFmtId="168" fontId="1" fillId="0" borderId="48" xfId="0" applyNumberFormat="1" applyFont="1" applyBorder="1" applyAlignment="1">
      <alignment/>
    </xf>
    <xf numFmtId="43" fontId="0" fillId="0" borderId="0" xfId="0" applyNumberFormat="1" applyFont="1" applyAlignment="1">
      <alignment/>
    </xf>
    <xf numFmtId="41" fontId="9" fillId="0" borderId="0" xfId="0" applyNumberFormat="1" applyFont="1" applyBorder="1" applyAlignment="1">
      <alignment/>
    </xf>
    <xf numFmtId="41" fontId="4" fillId="0" borderId="0" xfId="0" applyNumberFormat="1" applyFont="1" applyBorder="1" applyAlignment="1">
      <alignment horizontal="left"/>
    </xf>
    <xf numFmtId="43" fontId="0" fillId="0" borderId="5" xfId="0" applyNumberFormat="1" applyFont="1" applyBorder="1" applyAlignment="1">
      <alignment/>
    </xf>
    <xf numFmtId="43" fontId="0" fillId="2" borderId="22" xfId="0" applyNumberFormat="1" applyFont="1" applyFill="1" applyBorder="1" applyAlignment="1">
      <alignment/>
    </xf>
    <xf numFmtId="43" fontId="1" fillId="0" borderId="0" xfId="0" applyNumberFormat="1" applyFont="1" applyAlignment="1">
      <alignment horizontal="left"/>
    </xf>
    <xf numFmtId="43" fontId="0" fillId="0" borderId="0" xfId="0" applyNumberFormat="1" applyFont="1" applyAlignment="1">
      <alignment horizontal="center"/>
    </xf>
    <xf numFmtId="43" fontId="0" fillId="0" borderId="0" xfId="0" applyNumberFormat="1" applyFont="1" applyAlignment="1">
      <alignment horizontal="right"/>
    </xf>
    <xf numFmtId="43" fontId="0" fillId="2" borderId="22" xfId="0" applyNumberFormat="1" applyFont="1" applyFill="1" applyBorder="1" applyAlignment="1">
      <alignment horizontal="center"/>
    </xf>
    <xf numFmtId="43" fontId="0" fillId="2" borderId="18" xfId="0" applyNumberFormat="1" applyFont="1" applyFill="1" applyBorder="1" applyAlignment="1">
      <alignment horizontal="center"/>
    </xf>
    <xf numFmtId="43" fontId="0" fillId="2" borderId="2" xfId="0" applyNumberFormat="1" applyFont="1" applyFill="1" applyBorder="1" applyAlignment="1">
      <alignment/>
    </xf>
    <xf numFmtId="43" fontId="0" fillId="0" borderId="22" xfId="0" applyNumberFormat="1" applyFont="1" applyBorder="1" applyAlignment="1">
      <alignment horizontal="center"/>
    </xf>
    <xf numFmtId="43" fontId="0" fillId="0" borderId="18" xfId="0" applyNumberFormat="1" applyFont="1" applyBorder="1" applyAlignment="1">
      <alignment horizontal="center"/>
    </xf>
    <xf numFmtId="43" fontId="0" fillId="0" borderId="22" xfId="0" applyNumberFormat="1" applyFont="1" applyBorder="1" applyAlignment="1">
      <alignment/>
    </xf>
    <xf numFmtId="43" fontId="0" fillId="0" borderId="2" xfId="0" applyNumberFormat="1" applyFont="1" applyBorder="1" applyAlignment="1">
      <alignment/>
    </xf>
    <xf numFmtId="43" fontId="0" fillId="0" borderId="0" xfId="0" applyNumberFormat="1" applyFont="1" applyBorder="1" applyAlignment="1">
      <alignment/>
    </xf>
    <xf numFmtId="43" fontId="0" fillId="0" borderId="48" xfId="0" applyNumberFormat="1" applyFont="1" applyBorder="1" applyAlignment="1">
      <alignment horizontal="center"/>
    </xf>
    <xf numFmtId="0" fontId="1" fillId="3" borderId="23" xfId="0" applyFont="1" applyFill="1" applyBorder="1" applyAlignment="1">
      <alignment horizontal="center"/>
    </xf>
    <xf numFmtId="0" fontId="8" fillId="3" borderId="47" xfId="0" applyFont="1" applyFill="1" applyBorder="1" applyAlignment="1">
      <alignment horizontal="center"/>
    </xf>
    <xf numFmtId="0" fontId="1" fillId="0" borderId="0" xfId="0" applyFont="1" applyBorder="1" applyAlignment="1">
      <alignment/>
    </xf>
    <xf numFmtId="168" fontId="1" fillId="0" borderId="0" xfId="0" applyNumberFormat="1" applyFont="1" applyBorder="1" applyAlignment="1">
      <alignment/>
    </xf>
    <xf numFmtId="0" fontId="1" fillId="0" borderId="15" xfId="0" applyFont="1" applyBorder="1" applyAlignment="1">
      <alignment/>
    </xf>
    <xf numFmtId="0" fontId="1" fillId="0" borderId="19" xfId="0" applyFont="1" applyBorder="1" applyAlignment="1">
      <alignment horizontal="center"/>
    </xf>
    <xf numFmtId="168" fontId="1" fillId="0" borderId="20" xfId="0" applyNumberFormat="1" applyFont="1" applyBorder="1" applyAlignment="1">
      <alignment horizontal="center"/>
    </xf>
    <xf numFmtId="0" fontId="1" fillId="0" borderId="49" xfId="0" applyFont="1" applyBorder="1" applyAlignment="1">
      <alignment/>
    </xf>
    <xf numFmtId="168" fontId="1" fillId="0" borderId="50" xfId="0" applyNumberFormat="1" applyFont="1" applyBorder="1" applyAlignment="1">
      <alignment/>
    </xf>
    <xf numFmtId="168" fontId="1" fillId="0" borderId="51" xfId="0" applyNumberFormat="1" applyFont="1" applyBorder="1" applyAlignment="1">
      <alignment/>
    </xf>
    <xf numFmtId="168" fontId="1" fillId="0" borderId="52" xfId="0" applyNumberFormat="1" applyFont="1" applyBorder="1" applyAlignment="1">
      <alignment/>
    </xf>
    <xf numFmtId="10" fontId="1" fillId="0" borderId="1" xfId="21" applyNumberFormat="1" applyFont="1" applyBorder="1" applyAlignment="1">
      <alignment/>
    </xf>
    <xf numFmtId="43" fontId="0" fillId="0" borderId="15" xfId="0" applyNumberFormat="1" applyBorder="1" applyAlignment="1">
      <alignment/>
    </xf>
    <xf numFmtId="179" fontId="0" fillId="0" borderId="0" xfId="0" applyNumberFormat="1" applyBorder="1" applyAlignment="1">
      <alignment/>
    </xf>
    <xf numFmtId="41" fontId="12" fillId="0" borderId="0" xfId="0" applyNumberFormat="1" applyFont="1" applyBorder="1" applyAlignment="1">
      <alignment/>
    </xf>
    <xf numFmtId="166" fontId="12" fillId="0" borderId="0" xfId="15" applyNumberFormat="1" applyFont="1" applyFill="1" applyAlignment="1" quotePrefix="1">
      <alignment/>
    </xf>
    <xf numFmtId="166" fontId="1" fillId="0" borderId="40" xfId="15" applyNumberFormat="1" applyFont="1" applyBorder="1" applyAlignment="1">
      <alignment/>
    </xf>
    <xf numFmtId="166" fontId="1" fillId="0" borderId="28" xfId="15" applyNumberFormat="1" applyFont="1" applyBorder="1" applyAlignment="1">
      <alignment/>
    </xf>
    <xf numFmtId="166" fontId="0" fillId="0" borderId="18" xfId="15" applyNumberFormat="1" applyBorder="1" applyAlignment="1">
      <alignment/>
    </xf>
    <xf numFmtId="10" fontId="0" fillId="0" borderId="0" xfId="21" applyNumberFormat="1" applyBorder="1" applyAlignment="1">
      <alignment/>
    </xf>
    <xf numFmtId="10" fontId="0" fillId="0" borderId="0" xfId="21" applyNumberFormat="1" applyBorder="1" applyAlignment="1" quotePrefix="1">
      <alignment/>
    </xf>
    <xf numFmtId="10" fontId="1" fillId="0" borderId="40" xfId="21" applyNumberFormat="1" applyFont="1" applyBorder="1" applyAlignment="1">
      <alignment horizontal="right"/>
    </xf>
    <xf numFmtId="41" fontId="0" fillId="0" borderId="22" xfId="0" applyNumberFormat="1" applyBorder="1" applyAlignment="1">
      <alignment/>
    </xf>
    <xf numFmtId="0" fontId="1" fillId="0" borderId="24" xfId="0" applyFont="1" applyBorder="1" applyAlignment="1">
      <alignment horizontal="center"/>
    </xf>
    <xf numFmtId="0" fontId="8" fillId="0" borderId="25" xfId="0" applyFont="1" applyBorder="1" applyAlignment="1">
      <alignment horizontal="center"/>
    </xf>
    <xf numFmtId="0" fontId="1" fillId="0" borderId="53" xfId="0" applyFont="1" applyBorder="1" applyAlignment="1">
      <alignment horizontal="center"/>
    </xf>
    <xf numFmtId="168" fontId="1" fillId="0" borderId="11" xfId="0" applyNumberFormat="1" applyFont="1" applyBorder="1" applyAlignment="1">
      <alignment/>
    </xf>
    <xf numFmtId="5" fontId="0" fillId="0" borderId="25" xfId="0" applyNumberFormat="1" applyBorder="1" applyAlignment="1">
      <alignment/>
    </xf>
    <xf numFmtId="166" fontId="0" fillId="0" borderId="25" xfId="15" applyNumberFormat="1" applyBorder="1" applyAlignment="1">
      <alignment/>
    </xf>
    <xf numFmtId="166" fontId="0" fillId="0" borderId="54" xfId="15" applyNumberFormat="1" applyBorder="1" applyAlignment="1">
      <alignment/>
    </xf>
    <xf numFmtId="166" fontId="0" fillId="0" borderId="26" xfId="15" applyNumberFormat="1" applyBorder="1" applyAlignment="1">
      <alignment/>
    </xf>
    <xf numFmtId="168" fontId="1" fillId="0" borderId="55" xfId="0" applyNumberFormat="1" applyFont="1" applyBorder="1" applyAlignment="1">
      <alignment/>
    </xf>
    <xf numFmtId="168" fontId="1" fillId="0" borderId="56" xfId="0" applyNumberFormat="1" applyFont="1" applyBorder="1" applyAlignment="1">
      <alignment horizontal="center"/>
    </xf>
    <xf numFmtId="10" fontId="1" fillId="0" borderId="0" xfId="21" applyNumberFormat="1" applyFont="1" applyBorder="1" applyAlignment="1">
      <alignment/>
    </xf>
    <xf numFmtId="10" fontId="1" fillId="0" borderId="0" xfId="21" applyNumberFormat="1" applyFont="1" applyBorder="1" applyAlignment="1">
      <alignment horizontal="right"/>
    </xf>
    <xf numFmtId="5" fontId="0" fillId="0" borderId="0" xfId="0" applyNumberFormat="1" applyBorder="1" applyAlignment="1">
      <alignment/>
    </xf>
    <xf numFmtId="166" fontId="0" fillId="0" borderId="0" xfId="15" applyNumberFormat="1" applyBorder="1" applyAlignment="1">
      <alignment/>
    </xf>
    <xf numFmtId="166" fontId="0" fillId="0" borderId="57" xfId="15" applyNumberFormat="1" applyBorder="1" applyAlignment="1">
      <alignment/>
    </xf>
    <xf numFmtId="43" fontId="0" fillId="0" borderId="22" xfId="0" applyNumberFormat="1" applyFont="1" applyFill="1" applyBorder="1" applyAlignment="1">
      <alignment horizontal="center"/>
    </xf>
    <xf numFmtId="43" fontId="0" fillId="0" borderId="18" xfId="0" applyNumberFormat="1" applyFont="1" applyFill="1" applyBorder="1" applyAlignment="1">
      <alignment horizontal="center"/>
    </xf>
    <xf numFmtId="43" fontId="0" fillId="0" borderId="22" xfId="0" applyNumberFormat="1" applyFont="1" applyFill="1" applyBorder="1" applyAlignment="1">
      <alignment/>
    </xf>
    <xf numFmtId="43" fontId="0" fillId="0" borderId="2" xfId="0" applyNumberFormat="1" applyFont="1" applyFill="1" applyBorder="1" applyAlignment="1">
      <alignment/>
    </xf>
    <xf numFmtId="166" fontId="0" fillId="0" borderId="32" xfId="15" applyNumberFormat="1" applyBorder="1" applyAlignment="1">
      <alignment/>
    </xf>
    <xf numFmtId="0" fontId="13" fillId="0" borderId="0" xfId="0" applyFont="1" applyAlignment="1">
      <alignment/>
    </xf>
    <xf numFmtId="0" fontId="14" fillId="0" borderId="0" xfId="0" applyFont="1" applyBorder="1" applyAlignment="1">
      <alignment/>
    </xf>
    <xf numFmtId="43" fontId="13" fillId="0" borderId="0" xfId="0" applyNumberFormat="1" applyFont="1" applyAlignment="1">
      <alignment/>
    </xf>
    <xf numFmtId="41" fontId="13" fillId="0" borderId="0" xfId="0" applyNumberFormat="1" applyFont="1" applyAlignment="1">
      <alignment/>
    </xf>
    <xf numFmtId="0" fontId="0" fillId="0" borderId="0" xfId="0" applyFont="1" applyAlignment="1">
      <alignment/>
    </xf>
    <xf numFmtId="0" fontId="1" fillId="0" borderId="13" xfId="0" applyFont="1" applyBorder="1" applyAlignment="1">
      <alignment horizontal="center"/>
    </xf>
    <xf numFmtId="0" fontId="1" fillId="0" borderId="17" xfId="0" applyFont="1" applyBorder="1" applyAlignment="1">
      <alignment horizontal="center"/>
    </xf>
    <xf numFmtId="0" fontId="1" fillId="0" borderId="34" xfId="0" applyFont="1" applyBorder="1" applyAlignment="1">
      <alignment horizontal="center"/>
    </xf>
    <xf numFmtId="168" fontId="1" fillId="0" borderId="34" xfId="0" applyNumberFormat="1" applyFont="1" applyBorder="1" applyAlignment="1">
      <alignment/>
    </xf>
    <xf numFmtId="168" fontId="1" fillId="0" borderId="17" xfId="0" applyNumberFormat="1" applyFont="1" applyBorder="1" applyAlignment="1">
      <alignment horizontal="center"/>
    </xf>
    <xf numFmtId="168" fontId="1" fillId="0" borderId="34" xfId="0" applyNumberFormat="1" applyFont="1" applyBorder="1" applyAlignment="1">
      <alignment horizontal="center"/>
    </xf>
    <xf numFmtId="166" fontId="0" fillId="0" borderId="21" xfId="15" applyNumberFormat="1" applyBorder="1" applyAlignment="1">
      <alignment/>
    </xf>
    <xf numFmtId="0" fontId="0" fillId="0" borderId="0" xfId="0" applyFill="1" applyAlignment="1">
      <alignment/>
    </xf>
    <xf numFmtId="168" fontId="1" fillId="0" borderId="36" xfId="0" applyNumberFormat="1" applyFont="1" applyBorder="1" applyAlignment="1">
      <alignment/>
    </xf>
    <xf numFmtId="166" fontId="1" fillId="0" borderId="22" xfId="15" applyNumberFormat="1" applyFont="1" applyBorder="1" applyAlignment="1">
      <alignment/>
    </xf>
    <xf numFmtId="168" fontId="1" fillId="0" borderId="42" xfId="0" applyNumberFormat="1" applyFont="1" applyBorder="1" applyAlignment="1">
      <alignment horizontal="right"/>
    </xf>
    <xf numFmtId="41" fontId="0" fillId="0" borderId="57" xfId="0" applyNumberFormat="1" applyBorder="1" applyAlignment="1">
      <alignment/>
    </xf>
    <xf numFmtId="41" fontId="0" fillId="0" borderId="27" xfId="0" applyNumberFormat="1" applyBorder="1" applyAlignment="1">
      <alignment/>
    </xf>
    <xf numFmtId="166" fontId="0" fillId="0" borderId="36" xfId="15" applyNumberFormat="1" applyBorder="1" applyAlignment="1">
      <alignment/>
    </xf>
    <xf numFmtId="166" fontId="0" fillId="0" borderId="38" xfId="15" applyNumberFormat="1" applyBorder="1" applyAlignment="1">
      <alignment/>
    </xf>
    <xf numFmtId="166" fontId="0" fillId="0" borderId="14" xfId="15" applyNumberFormat="1" applyBorder="1" applyAlignment="1">
      <alignment/>
    </xf>
    <xf numFmtId="166" fontId="0" fillId="0" borderId="16" xfId="15" applyNumberFormat="1" applyBorder="1" applyAlignment="1">
      <alignment/>
    </xf>
    <xf numFmtId="0" fontId="1" fillId="0" borderId="16" xfId="0" applyFont="1" applyBorder="1" applyAlignment="1">
      <alignment horizontal="center"/>
    </xf>
    <xf numFmtId="41" fontId="0" fillId="2" borderId="1" xfId="0" applyNumberFormat="1" applyFill="1" applyBorder="1" applyAlignment="1">
      <alignment/>
    </xf>
    <xf numFmtId="43" fontId="0" fillId="2" borderId="35" xfId="0" applyNumberFormat="1" applyFill="1" applyBorder="1" applyAlignment="1">
      <alignment/>
    </xf>
    <xf numFmtId="43" fontId="0" fillId="0" borderId="1" xfId="0" applyNumberFormat="1" applyFill="1" applyBorder="1" applyAlignment="1">
      <alignment/>
    </xf>
    <xf numFmtId="43" fontId="0" fillId="0" borderId="1" xfId="0" applyNumberFormat="1" applyBorder="1" applyAlignment="1">
      <alignment/>
    </xf>
    <xf numFmtId="43" fontId="0" fillId="2" borderId="1" xfId="0" applyNumberFormat="1" applyFill="1" applyBorder="1" applyAlignment="1">
      <alignment/>
    </xf>
    <xf numFmtId="166" fontId="0" fillId="0" borderId="1" xfId="0" applyNumberFormat="1" applyBorder="1" applyAlignment="1">
      <alignment/>
    </xf>
    <xf numFmtId="166" fontId="0" fillId="0" borderId="58" xfId="15" applyNumberFormat="1" applyBorder="1" applyAlignment="1">
      <alignment/>
    </xf>
    <xf numFmtId="166" fontId="0" fillId="0" borderId="59" xfId="15" applyNumberFormat="1" applyBorder="1" applyAlignment="1">
      <alignment/>
    </xf>
    <xf numFmtId="168" fontId="1" fillId="0" borderId="41" xfId="0" applyNumberFormat="1" applyFont="1" applyBorder="1" applyAlignment="1">
      <alignment/>
    </xf>
    <xf numFmtId="43" fontId="0" fillId="0" borderId="18" xfId="0" applyNumberFormat="1" applyBorder="1" applyAlignment="1">
      <alignment/>
    </xf>
    <xf numFmtId="43" fontId="1" fillId="0" borderId="35" xfId="0" applyNumberFormat="1" applyFont="1" applyBorder="1" applyAlignment="1">
      <alignment wrapText="1"/>
    </xf>
    <xf numFmtId="43" fontId="1" fillId="0" borderId="21" xfId="0" applyNumberFormat="1" applyFont="1" applyBorder="1" applyAlignment="1">
      <alignment horizontal="center" wrapText="1"/>
    </xf>
    <xf numFmtId="43" fontId="1" fillId="0" borderId="60" xfId="0" applyNumberFormat="1" applyFont="1" applyBorder="1" applyAlignment="1">
      <alignment horizontal="center" wrapText="1"/>
    </xf>
    <xf numFmtId="43" fontId="1" fillId="0" borderId="37" xfId="0" applyNumberFormat="1" applyFont="1" applyBorder="1" applyAlignment="1">
      <alignment horizontal="center" wrapText="1"/>
    </xf>
    <xf numFmtId="43" fontId="1" fillId="0" borderId="0" xfId="0" applyNumberFormat="1" applyFont="1" applyAlignment="1">
      <alignment wrapText="1"/>
    </xf>
    <xf numFmtId="166" fontId="1" fillId="0" borderId="0" xfId="15" applyNumberFormat="1" applyFont="1" applyAlignment="1">
      <alignment wrapText="1"/>
    </xf>
    <xf numFmtId="43" fontId="1" fillId="0" borderId="5" xfId="0" applyNumberFormat="1" applyFont="1" applyFill="1" applyBorder="1" applyAlignment="1">
      <alignment/>
    </xf>
    <xf numFmtId="166" fontId="0" fillId="0" borderId="2" xfId="15" applyNumberFormat="1" applyBorder="1" applyAlignment="1">
      <alignment/>
    </xf>
    <xf numFmtId="166" fontId="0" fillId="0" borderId="0" xfId="15" applyNumberFormat="1" applyFont="1" applyAlignment="1">
      <alignment/>
    </xf>
    <xf numFmtId="168" fontId="1" fillId="0" borderId="0" xfId="0" applyNumberFormat="1" applyFont="1" applyBorder="1" applyAlignment="1">
      <alignment horizontal="center"/>
    </xf>
    <xf numFmtId="166" fontId="1" fillId="0" borderId="5" xfId="15" applyNumberFormat="1" applyFont="1" applyBorder="1" applyAlignment="1">
      <alignment/>
    </xf>
    <xf numFmtId="166" fontId="1" fillId="0" borderId="18" xfId="15" applyNumberFormat="1" applyFont="1" applyBorder="1" applyAlignment="1">
      <alignment/>
    </xf>
    <xf numFmtId="166" fontId="1" fillId="0" borderId="29" xfId="15" applyNumberFormat="1" applyFont="1" applyBorder="1" applyAlignment="1">
      <alignment/>
    </xf>
    <xf numFmtId="166" fontId="1" fillId="0" borderId="59" xfId="15" applyNumberFormat="1" applyFont="1" applyBorder="1" applyAlignment="1">
      <alignment/>
    </xf>
    <xf numFmtId="43" fontId="1" fillId="3" borderId="28" xfId="0" applyNumberFormat="1" applyFont="1" applyFill="1" applyBorder="1" applyAlignment="1">
      <alignment/>
    </xf>
    <xf numFmtId="43" fontId="1" fillId="3" borderId="61" xfId="0" applyNumberFormat="1" applyFont="1" applyFill="1" applyBorder="1" applyAlignment="1">
      <alignment/>
    </xf>
    <xf numFmtId="166" fontId="1" fillId="3" borderId="28" xfId="15" applyNumberFormat="1" applyFont="1" applyFill="1" applyBorder="1" applyAlignment="1">
      <alignment/>
    </xf>
    <xf numFmtId="166" fontId="1" fillId="3" borderId="61" xfId="15" applyNumberFormat="1" applyFont="1" applyFill="1" applyBorder="1" applyAlignment="1">
      <alignment/>
    </xf>
    <xf numFmtId="43" fontId="1" fillId="3" borderId="4" xfId="0" applyNumberFormat="1" applyFont="1" applyFill="1" applyBorder="1" applyAlignment="1">
      <alignment/>
    </xf>
    <xf numFmtId="43" fontId="1" fillId="3" borderId="48" xfId="0" applyNumberFormat="1" applyFont="1" applyFill="1" applyBorder="1" applyAlignment="1">
      <alignment/>
    </xf>
    <xf numFmtId="43" fontId="0" fillId="3" borderId="5" xfId="0" applyNumberFormat="1" applyFill="1" applyBorder="1" applyAlignment="1">
      <alignment/>
    </xf>
    <xf numFmtId="43" fontId="0" fillId="3" borderId="1" xfId="0" applyNumberFormat="1" applyFill="1" applyBorder="1" applyAlignment="1">
      <alignment/>
    </xf>
    <xf numFmtId="5" fontId="1" fillId="3" borderId="28" xfId="0" applyNumberFormat="1" applyFont="1" applyFill="1" applyBorder="1" applyAlignment="1">
      <alignment/>
    </xf>
    <xf numFmtId="5" fontId="1" fillId="3" borderId="61" xfId="0" applyNumberFormat="1" applyFont="1" applyFill="1" applyBorder="1" applyAlignment="1">
      <alignment/>
    </xf>
    <xf numFmtId="166" fontId="0" fillId="0" borderId="0" xfId="15" applyNumberFormat="1" applyAlignment="1">
      <alignment/>
    </xf>
    <xf numFmtId="0" fontId="1" fillId="0" borderId="15" xfId="0" applyFont="1" applyBorder="1" applyAlignment="1">
      <alignment horizontal="center"/>
    </xf>
    <xf numFmtId="0" fontId="1" fillId="0" borderId="1" xfId="0" applyFont="1" applyBorder="1" applyAlignment="1">
      <alignment horizontal="center"/>
    </xf>
    <xf numFmtId="168" fontId="1" fillId="0" borderId="13" xfId="0" applyNumberFormat="1" applyFont="1" applyBorder="1" applyAlignment="1">
      <alignment horizontal="center"/>
    </xf>
    <xf numFmtId="168" fontId="1" fillId="0" borderId="44" xfId="0" applyNumberFormat="1" applyFont="1" applyBorder="1" applyAlignment="1">
      <alignment horizontal="center"/>
    </xf>
    <xf numFmtId="43" fontId="1" fillId="0" borderId="13" xfId="0" applyNumberFormat="1" applyFont="1" applyBorder="1" applyAlignment="1">
      <alignment horizontal="center"/>
    </xf>
    <xf numFmtId="43" fontId="1" fillId="0" borderId="44" xfId="0" applyNumberFormat="1" applyFont="1" applyBorder="1" applyAlignment="1">
      <alignment horizontal="center"/>
    </xf>
    <xf numFmtId="43" fontId="1" fillId="0" borderId="45" xfId="0" applyNumberFormat="1" applyFont="1" applyBorder="1" applyAlignment="1">
      <alignment horizontal="center"/>
    </xf>
    <xf numFmtId="43" fontId="1" fillId="0" borderId="46"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T179"/>
  <sheetViews>
    <sheetView tabSelected="1" view="pageBreakPreview" zoomScale="75" zoomScaleNormal="75" zoomScaleSheetLayoutView="75" workbookViewId="0" topLeftCell="A1">
      <selection activeCell="P26" sqref="P26"/>
    </sheetView>
  </sheetViews>
  <sheetFormatPr defaultColWidth="9.140625" defaultRowHeight="12.75"/>
  <cols>
    <col min="1" max="1" width="34.8515625" style="0" customWidth="1"/>
    <col min="2" max="2" width="13.140625" style="0" customWidth="1"/>
    <col min="3" max="3" width="13.140625" style="0" hidden="1" customWidth="1"/>
    <col min="4" max="4" width="13.140625" style="0" customWidth="1"/>
    <col min="5" max="5" width="13.140625" style="0" hidden="1" customWidth="1"/>
    <col min="6" max="6" width="13.140625" style="0" customWidth="1"/>
    <col min="7" max="10" width="13.140625" style="0" hidden="1" customWidth="1"/>
    <col min="11" max="11" width="16.8515625" style="0" bestFit="1" customWidth="1"/>
    <col min="12" max="13" width="16.28125" style="0" customWidth="1"/>
  </cols>
  <sheetData>
    <row r="1" ht="15">
      <c r="A1" s="221" t="str">
        <f>Constants!A1</f>
        <v>Name of Organization</v>
      </c>
    </row>
    <row r="2" ht="15">
      <c r="A2" s="2" t="str">
        <f>Constants!A2</f>
        <v>Global Sustainable Tourism Alliance - Ecuador Associate Award, Partner/Subrecipient Budget</v>
      </c>
    </row>
    <row r="3" ht="15">
      <c r="A3" s="1" t="str">
        <f>Constants!A3</f>
        <v>Client Contract/Agreement No.</v>
      </c>
    </row>
    <row r="4" ht="15">
      <c r="A4" s="1" t="str">
        <f>Constants!A4</f>
        <v>Total Project Period of Performance: March 12, 2007 - September 30, 2009</v>
      </c>
    </row>
    <row r="5" spans="1:11" ht="15">
      <c r="A5" s="14" t="s">
        <v>96</v>
      </c>
      <c r="D5" s="233"/>
      <c r="E5" s="233"/>
      <c r="F5" s="233"/>
      <c r="G5" s="233"/>
      <c r="H5" s="233"/>
      <c r="I5" s="233"/>
      <c r="J5" s="233"/>
      <c r="K5" s="233"/>
    </row>
    <row r="6" ht="15">
      <c r="A6" s="1"/>
    </row>
    <row r="7" ht="15.75" thickBot="1">
      <c r="A7" s="221" t="s">
        <v>165</v>
      </c>
    </row>
    <row r="8" spans="1:13" s="70" customFormat="1" ht="12.75">
      <c r="A8" s="86" t="s">
        <v>58</v>
      </c>
      <c r="B8" s="136" t="s">
        <v>11</v>
      </c>
      <c r="C8" s="201"/>
      <c r="D8" s="137" t="s">
        <v>12</v>
      </c>
      <c r="E8" s="137"/>
      <c r="F8" s="137" t="s">
        <v>13</v>
      </c>
      <c r="G8" s="137"/>
      <c r="H8" s="137" t="s">
        <v>14</v>
      </c>
      <c r="I8" s="137"/>
      <c r="J8" s="137" t="s">
        <v>15</v>
      </c>
      <c r="K8" s="110" t="s">
        <v>27</v>
      </c>
      <c r="L8" s="226"/>
      <c r="M8" s="111"/>
    </row>
    <row r="9" spans="1:13" s="70" customFormat="1" ht="12.75">
      <c r="A9" s="71"/>
      <c r="B9" s="139">
        <f>Constants!$B$8</f>
        <v>0</v>
      </c>
      <c r="C9" s="202"/>
      <c r="D9" s="140">
        <f>Constants!$D$8</f>
        <v>0</v>
      </c>
      <c r="E9" s="140"/>
      <c r="F9" s="140">
        <f>Constants!$F$8</f>
        <v>0</v>
      </c>
      <c r="G9" s="140"/>
      <c r="H9" s="140">
        <f>Constants!$H$8</f>
        <v>0</v>
      </c>
      <c r="I9" s="140"/>
      <c r="J9" s="140">
        <f>Constants!$J$8</f>
        <v>0</v>
      </c>
      <c r="K9" s="113">
        <f>Constants!$L$8</f>
        <v>0</v>
      </c>
      <c r="L9" s="279" t="s">
        <v>125</v>
      </c>
      <c r="M9" s="280"/>
    </row>
    <row r="10" spans="1:13" s="70" customFormat="1" ht="13.5" thickBot="1">
      <c r="A10" s="87"/>
      <c r="B10" s="142" t="str">
        <f>Constants!$B$9</f>
        <v>9.5 months</v>
      </c>
      <c r="C10" s="203"/>
      <c r="D10" s="143" t="str">
        <f>Constants!$D$9</f>
        <v>12 months</v>
      </c>
      <c r="E10" s="143"/>
      <c r="F10" s="143" t="str">
        <f>Constants!$F$9</f>
        <v>9 months</v>
      </c>
      <c r="G10" s="143"/>
      <c r="H10" s="143">
        <f>Constants!$H$9</f>
        <v>0</v>
      </c>
      <c r="I10" s="143"/>
      <c r="J10" s="143">
        <f>Constants!$J$9</f>
        <v>0</v>
      </c>
      <c r="K10" s="243" t="str">
        <f>Constants!$L$9</f>
        <v>30.5 months</v>
      </c>
      <c r="L10" s="227" t="s">
        <v>126</v>
      </c>
      <c r="M10" s="228" t="s">
        <v>127</v>
      </c>
    </row>
    <row r="11" spans="1:13" ht="12.75">
      <c r="A11" s="71" t="s">
        <v>59</v>
      </c>
      <c r="B11" s="145">
        <f aca="true" t="shared" si="0" ref="B11:B19">+B42+B60+B78+B96+B114</f>
        <v>0</v>
      </c>
      <c r="C11" s="214">
        <f aca="true" t="shared" si="1" ref="C11:J11">+C42+C60+C78+C96+C114</f>
        <v>0</v>
      </c>
      <c r="D11" s="232">
        <f t="shared" si="1"/>
        <v>0</v>
      </c>
      <c r="E11" s="241">
        <f t="shared" si="1"/>
        <v>0</v>
      </c>
      <c r="F11" s="232">
        <f t="shared" si="1"/>
        <v>0</v>
      </c>
      <c r="G11" s="214">
        <f t="shared" si="1"/>
        <v>0</v>
      </c>
      <c r="H11" s="232">
        <f t="shared" si="1"/>
        <v>0</v>
      </c>
      <c r="I11" s="214">
        <f t="shared" si="1"/>
        <v>0</v>
      </c>
      <c r="J11" s="232">
        <f t="shared" si="1"/>
        <v>0</v>
      </c>
      <c r="K11" s="213">
        <f aca="true" t="shared" si="2" ref="K11:K22">+B11+D11+F11+H11+J11</f>
        <v>0</v>
      </c>
      <c r="L11" s="145">
        <f aca="true" t="shared" si="3" ref="L11:M21">+L42+L60+L78+L96+L114</f>
        <v>0</v>
      </c>
      <c r="M11" s="261">
        <f t="shared" si="3"/>
        <v>0</v>
      </c>
    </row>
    <row r="12" spans="1:13" ht="12.75">
      <c r="A12" s="71" t="s">
        <v>60</v>
      </c>
      <c r="B12" s="145">
        <f t="shared" si="0"/>
        <v>0</v>
      </c>
      <c r="C12" s="214">
        <f aca="true" t="shared" si="4" ref="C12:J19">+C43+C61+C79+C97+C115</f>
        <v>0</v>
      </c>
      <c r="D12" s="146">
        <f t="shared" si="4"/>
        <v>0</v>
      </c>
      <c r="E12" s="214">
        <f t="shared" si="4"/>
        <v>0</v>
      </c>
      <c r="F12" s="146">
        <f t="shared" si="4"/>
        <v>0</v>
      </c>
      <c r="G12" s="214">
        <f t="shared" si="4"/>
        <v>0</v>
      </c>
      <c r="H12" s="146">
        <f t="shared" si="4"/>
        <v>0</v>
      </c>
      <c r="I12" s="214">
        <f t="shared" si="4"/>
        <v>0</v>
      </c>
      <c r="J12" s="146">
        <f t="shared" si="4"/>
        <v>0</v>
      </c>
      <c r="K12" s="35">
        <f t="shared" si="2"/>
        <v>0</v>
      </c>
      <c r="L12" s="145">
        <f t="shared" si="3"/>
        <v>0</v>
      </c>
      <c r="M12" s="261">
        <f t="shared" si="3"/>
        <v>0</v>
      </c>
    </row>
    <row r="13" spans="1:20" ht="12.75">
      <c r="A13" s="71" t="s">
        <v>61</v>
      </c>
      <c r="B13" s="145">
        <f t="shared" si="0"/>
        <v>0</v>
      </c>
      <c r="C13" s="214">
        <f t="shared" si="4"/>
        <v>0</v>
      </c>
      <c r="D13" s="146">
        <f t="shared" si="4"/>
        <v>0</v>
      </c>
      <c r="E13" s="214">
        <f t="shared" si="4"/>
        <v>0</v>
      </c>
      <c r="F13" s="146">
        <f t="shared" si="4"/>
        <v>0</v>
      </c>
      <c r="G13" s="214">
        <f t="shared" si="4"/>
        <v>0</v>
      </c>
      <c r="H13" s="146">
        <f t="shared" si="4"/>
        <v>0</v>
      </c>
      <c r="I13" s="214">
        <f t="shared" si="4"/>
        <v>0</v>
      </c>
      <c r="J13" s="146">
        <f t="shared" si="4"/>
        <v>0</v>
      </c>
      <c r="K13" s="35">
        <f t="shared" si="2"/>
        <v>0</v>
      </c>
      <c r="L13" s="145">
        <f t="shared" si="3"/>
        <v>0</v>
      </c>
      <c r="M13" s="261">
        <f t="shared" si="3"/>
        <v>0</v>
      </c>
      <c r="Q13" s="70"/>
      <c r="R13" s="70"/>
      <c r="S13" s="70"/>
      <c r="T13" s="70"/>
    </row>
    <row r="14" spans="1:13" ht="12.75">
      <c r="A14" s="71" t="s">
        <v>62</v>
      </c>
      <c r="B14" s="145">
        <f t="shared" si="0"/>
        <v>0</v>
      </c>
      <c r="C14" s="214">
        <f t="shared" si="4"/>
        <v>0</v>
      </c>
      <c r="D14" s="146">
        <f t="shared" si="4"/>
        <v>0</v>
      </c>
      <c r="E14" s="214">
        <f t="shared" si="4"/>
        <v>0</v>
      </c>
      <c r="F14" s="146">
        <f t="shared" si="4"/>
        <v>0</v>
      </c>
      <c r="G14" s="214">
        <f t="shared" si="4"/>
        <v>0</v>
      </c>
      <c r="H14" s="146">
        <f t="shared" si="4"/>
        <v>0</v>
      </c>
      <c r="I14" s="214">
        <f t="shared" si="4"/>
        <v>0</v>
      </c>
      <c r="J14" s="146">
        <f t="shared" si="4"/>
        <v>0</v>
      </c>
      <c r="K14" s="35">
        <f t="shared" si="2"/>
        <v>0</v>
      </c>
      <c r="L14" s="145">
        <f t="shared" si="3"/>
        <v>0</v>
      </c>
      <c r="M14" s="261">
        <f t="shared" si="3"/>
        <v>0</v>
      </c>
    </row>
    <row r="15" spans="1:13" ht="12.75">
      <c r="A15" s="71" t="s">
        <v>68</v>
      </c>
      <c r="B15" s="145">
        <f t="shared" si="0"/>
        <v>0</v>
      </c>
      <c r="C15" s="214">
        <f t="shared" si="4"/>
        <v>0</v>
      </c>
      <c r="D15" s="146">
        <f t="shared" si="4"/>
        <v>0</v>
      </c>
      <c r="E15" s="214">
        <f t="shared" si="4"/>
        <v>0</v>
      </c>
      <c r="F15" s="146">
        <f t="shared" si="4"/>
        <v>0</v>
      </c>
      <c r="G15" s="214">
        <f t="shared" si="4"/>
        <v>0</v>
      </c>
      <c r="H15" s="146">
        <f t="shared" si="4"/>
        <v>0</v>
      </c>
      <c r="I15" s="214">
        <f t="shared" si="4"/>
        <v>0</v>
      </c>
      <c r="J15" s="146">
        <f t="shared" si="4"/>
        <v>0</v>
      </c>
      <c r="K15" s="35">
        <f t="shared" si="2"/>
        <v>0</v>
      </c>
      <c r="L15" s="145">
        <f t="shared" si="3"/>
        <v>0</v>
      </c>
      <c r="M15" s="261">
        <f t="shared" si="3"/>
        <v>0</v>
      </c>
    </row>
    <row r="16" spans="1:13" ht="12.75">
      <c r="A16" s="75" t="s">
        <v>63</v>
      </c>
      <c r="B16" s="147">
        <f t="shared" si="0"/>
        <v>0</v>
      </c>
      <c r="C16" s="215">
        <f t="shared" si="4"/>
        <v>0</v>
      </c>
      <c r="D16" s="148">
        <f t="shared" si="4"/>
        <v>0</v>
      </c>
      <c r="E16" s="215">
        <f t="shared" si="4"/>
        <v>0</v>
      </c>
      <c r="F16" s="148">
        <f t="shared" si="4"/>
        <v>0</v>
      </c>
      <c r="G16" s="215">
        <f t="shared" si="4"/>
        <v>0</v>
      </c>
      <c r="H16" s="148">
        <f t="shared" si="4"/>
        <v>0</v>
      </c>
      <c r="I16" s="215">
        <f t="shared" si="4"/>
        <v>0</v>
      </c>
      <c r="J16" s="148">
        <f t="shared" si="4"/>
        <v>0</v>
      </c>
      <c r="K16" s="237">
        <f t="shared" si="2"/>
        <v>0</v>
      </c>
      <c r="L16" s="220">
        <f t="shared" si="3"/>
        <v>0</v>
      </c>
      <c r="M16" s="220">
        <f t="shared" si="3"/>
        <v>0</v>
      </c>
    </row>
    <row r="17" spans="1:13" ht="12.75">
      <c r="A17" s="71" t="s">
        <v>87</v>
      </c>
      <c r="B17" s="145">
        <f t="shared" si="0"/>
        <v>0</v>
      </c>
      <c r="C17" s="214">
        <f t="shared" si="4"/>
        <v>0</v>
      </c>
      <c r="D17" s="146">
        <f t="shared" si="4"/>
        <v>0</v>
      </c>
      <c r="E17" s="214">
        <f t="shared" si="4"/>
        <v>0</v>
      </c>
      <c r="F17" s="146">
        <f t="shared" si="4"/>
        <v>0</v>
      </c>
      <c r="G17" s="214">
        <f t="shared" si="4"/>
        <v>0</v>
      </c>
      <c r="H17" s="146">
        <f t="shared" si="4"/>
        <v>0</v>
      </c>
      <c r="I17" s="214">
        <f t="shared" si="4"/>
        <v>0</v>
      </c>
      <c r="J17" s="146">
        <f t="shared" si="4"/>
        <v>0</v>
      </c>
      <c r="K17" s="35">
        <f t="shared" si="2"/>
        <v>0</v>
      </c>
      <c r="L17" s="145">
        <f t="shared" si="3"/>
        <v>0</v>
      </c>
      <c r="M17" s="261">
        <f t="shared" si="3"/>
        <v>0</v>
      </c>
    </row>
    <row r="18" spans="1:13" ht="12.75">
      <c r="A18" s="71" t="s">
        <v>69</v>
      </c>
      <c r="B18" s="145">
        <f t="shared" si="0"/>
        <v>0</v>
      </c>
      <c r="C18" s="214">
        <f t="shared" si="4"/>
        <v>0</v>
      </c>
      <c r="D18" s="146">
        <f t="shared" si="4"/>
        <v>0</v>
      </c>
      <c r="E18" s="214">
        <f t="shared" si="4"/>
        <v>0</v>
      </c>
      <c r="F18" s="146">
        <f t="shared" si="4"/>
        <v>0</v>
      </c>
      <c r="G18" s="214">
        <f t="shared" si="4"/>
        <v>0</v>
      </c>
      <c r="H18" s="146">
        <f t="shared" si="4"/>
        <v>0</v>
      </c>
      <c r="I18" s="214">
        <f t="shared" si="4"/>
        <v>0</v>
      </c>
      <c r="J18" s="146">
        <f t="shared" si="4"/>
        <v>0</v>
      </c>
      <c r="K18" s="35">
        <f t="shared" si="2"/>
        <v>0</v>
      </c>
      <c r="L18" s="145">
        <f t="shared" si="3"/>
        <v>0</v>
      </c>
      <c r="M18" s="261">
        <f t="shared" si="3"/>
        <v>0</v>
      </c>
    </row>
    <row r="19" spans="1:13" ht="12.75">
      <c r="A19" s="71" t="s">
        <v>88</v>
      </c>
      <c r="B19" s="145">
        <f t="shared" si="0"/>
        <v>0</v>
      </c>
      <c r="C19" s="214">
        <f t="shared" si="4"/>
        <v>0</v>
      </c>
      <c r="D19" s="146">
        <f t="shared" si="4"/>
        <v>0</v>
      </c>
      <c r="E19" s="214">
        <f t="shared" si="4"/>
        <v>0</v>
      </c>
      <c r="F19" s="146">
        <f t="shared" si="4"/>
        <v>0</v>
      </c>
      <c r="G19" s="214">
        <f t="shared" si="4"/>
        <v>0</v>
      </c>
      <c r="H19" s="146">
        <f t="shared" si="4"/>
        <v>0</v>
      </c>
      <c r="I19" s="214">
        <f t="shared" si="4"/>
        <v>0</v>
      </c>
      <c r="J19" s="146">
        <f t="shared" si="4"/>
        <v>0</v>
      </c>
      <c r="K19" s="35">
        <f t="shared" si="2"/>
        <v>0</v>
      </c>
      <c r="L19" s="145">
        <f t="shared" si="3"/>
        <v>0</v>
      </c>
      <c r="M19" s="261">
        <f t="shared" si="3"/>
        <v>0</v>
      </c>
    </row>
    <row r="20" spans="1:13" ht="12.75">
      <c r="A20" s="71" t="s">
        <v>79</v>
      </c>
      <c r="B20" s="145">
        <f aca="true" t="shared" si="5" ref="B20:J20">+B51+B69+B87+B105+B123</f>
        <v>0</v>
      </c>
      <c r="C20" s="214">
        <f t="shared" si="5"/>
        <v>0</v>
      </c>
      <c r="D20" s="146">
        <f t="shared" si="5"/>
        <v>0</v>
      </c>
      <c r="E20" s="214">
        <f t="shared" si="5"/>
        <v>0</v>
      </c>
      <c r="F20" s="146">
        <f t="shared" si="5"/>
        <v>0</v>
      </c>
      <c r="G20" s="214">
        <f t="shared" si="5"/>
        <v>0</v>
      </c>
      <c r="H20" s="146">
        <f t="shared" si="5"/>
        <v>0</v>
      </c>
      <c r="I20" s="214">
        <f t="shared" si="5"/>
        <v>0</v>
      </c>
      <c r="J20" s="146">
        <f t="shared" si="5"/>
        <v>0</v>
      </c>
      <c r="K20" s="35">
        <f t="shared" si="2"/>
        <v>0</v>
      </c>
      <c r="L20" s="145">
        <f t="shared" si="3"/>
        <v>0</v>
      </c>
      <c r="M20" s="261">
        <f t="shared" si="3"/>
        <v>0</v>
      </c>
    </row>
    <row r="21" spans="1:13" ht="13.5" thickBot="1">
      <c r="A21" s="73" t="s">
        <v>89</v>
      </c>
      <c r="B21" s="239">
        <f aca="true" t="shared" si="6" ref="B21:J21">+B52+B70+B88+B106+B124</f>
        <v>0</v>
      </c>
      <c r="C21" s="214">
        <f t="shared" si="6"/>
        <v>0</v>
      </c>
      <c r="D21" s="240">
        <f t="shared" si="6"/>
        <v>0</v>
      </c>
      <c r="E21" s="242">
        <f t="shared" si="6"/>
        <v>0</v>
      </c>
      <c r="F21" s="240">
        <f t="shared" si="6"/>
        <v>0</v>
      </c>
      <c r="G21" s="214">
        <f t="shared" si="6"/>
        <v>0</v>
      </c>
      <c r="H21" s="240">
        <f t="shared" si="6"/>
        <v>0</v>
      </c>
      <c r="I21" s="214">
        <f t="shared" si="6"/>
        <v>0</v>
      </c>
      <c r="J21" s="240">
        <f t="shared" si="6"/>
        <v>0</v>
      </c>
      <c r="K21" s="238">
        <f t="shared" si="2"/>
        <v>0</v>
      </c>
      <c r="L21" s="145">
        <f t="shared" si="3"/>
        <v>0</v>
      </c>
      <c r="M21" s="261">
        <f t="shared" si="3"/>
        <v>0</v>
      </c>
    </row>
    <row r="22" spans="1:13" s="70" customFormat="1" ht="17.25" customHeight="1" thickBot="1">
      <c r="A22" s="158" t="s">
        <v>56</v>
      </c>
      <c r="B22" s="159">
        <f>SUM(B16:B21)</f>
        <v>0</v>
      </c>
      <c r="C22" s="204"/>
      <c r="D22" s="79">
        <f>SUM(D16:D21)</f>
        <v>0</v>
      </c>
      <c r="E22" s="79"/>
      <c r="F22" s="79">
        <f>SUM(F16:F21)</f>
        <v>0</v>
      </c>
      <c r="G22" s="209"/>
      <c r="H22" s="79">
        <f>SUM(H16:H21)</f>
        <v>0</v>
      </c>
      <c r="I22" s="204"/>
      <c r="J22" s="209">
        <f>SUM(J16:J21)</f>
        <v>0</v>
      </c>
      <c r="K22" s="160">
        <f t="shared" si="2"/>
        <v>0</v>
      </c>
      <c r="L22" s="80">
        <f>SUM(L16:L21)</f>
        <v>0</v>
      </c>
      <c r="M22" s="160">
        <f>SUM(M16:M21)</f>
        <v>0</v>
      </c>
    </row>
    <row r="23" spans="1:11" s="70" customFormat="1" ht="17.25" customHeight="1">
      <c r="A23" s="180"/>
      <c r="B23" s="181"/>
      <c r="C23" s="181"/>
      <c r="D23" s="181"/>
      <c r="E23" s="181"/>
      <c r="F23" s="181"/>
      <c r="G23" s="181"/>
      <c r="H23" s="181"/>
      <c r="I23" s="181"/>
      <c r="J23" s="181"/>
      <c r="K23" s="181"/>
    </row>
    <row r="24" spans="1:13" s="70" customFormat="1" ht="13.5" thickBot="1">
      <c r="A24" s="180"/>
      <c r="B24" s="181"/>
      <c r="C24" s="181"/>
      <c r="D24" s="181"/>
      <c r="E24" s="181"/>
      <c r="F24" s="181"/>
      <c r="G24" s="181"/>
      <c r="H24" s="181"/>
      <c r="I24" s="181"/>
      <c r="J24" s="181"/>
      <c r="K24" s="181"/>
      <c r="L24" s="180"/>
      <c r="M24" s="180"/>
    </row>
    <row r="25" spans="1:13" s="70" customFormat="1" ht="13.5" thickBot="1">
      <c r="A25" s="222" t="s">
        <v>166</v>
      </c>
      <c r="B25" s="181"/>
      <c r="C25" s="181"/>
      <c r="D25" s="181"/>
      <c r="E25" s="181"/>
      <c r="F25" s="181"/>
      <c r="G25" s="181"/>
      <c r="K25" s="281" t="s">
        <v>125</v>
      </c>
      <c r="L25" s="282"/>
      <c r="M25" s="263"/>
    </row>
    <row r="26" spans="1:12" s="70" customFormat="1" ht="18" customHeight="1" thickBot="1">
      <c r="A26" s="185" t="s">
        <v>120</v>
      </c>
      <c r="B26" s="186"/>
      <c r="C26" s="186"/>
      <c r="D26" s="187" t="s">
        <v>97</v>
      </c>
      <c r="E26" s="186"/>
      <c r="F26" s="188" t="s">
        <v>98</v>
      </c>
      <c r="G26" s="181"/>
      <c r="K26" s="230" t="s">
        <v>126</v>
      </c>
      <c r="L26" s="231" t="s">
        <v>127</v>
      </c>
    </row>
    <row r="27" spans="1:12" s="70" customFormat="1" ht="12.75">
      <c r="A27" s="182" t="str">
        <f>+A38</f>
        <v>Policy</v>
      </c>
      <c r="B27" s="181"/>
      <c r="C27" s="181"/>
      <c r="D27" s="235">
        <f>+K53</f>
        <v>0</v>
      </c>
      <c r="E27" s="181"/>
      <c r="F27" s="189" t="e">
        <f>+D27/$K$22</f>
        <v>#DIV/0!</v>
      </c>
      <c r="G27" s="211"/>
      <c r="K27" s="264">
        <f>+L53</f>
        <v>0</v>
      </c>
      <c r="L27" s="265">
        <f>+M53</f>
        <v>0</v>
      </c>
    </row>
    <row r="28" spans="1:12" s="70" customFormat="1" ht="12.75">
      <c r="A28" s="182" t="str">
        <f>+A56</f>
        <v>Competitiveness</v>
      </c>
      <c r="B28" s="181"/>
      <c r="C28" s="181"/>
      <c r="D28" s="235">
        <f>+K71</f>
        <v>0</v>
      </c>
      <c r="E28" s="181"/>
      <c r="F28" s="189" t="e">
        <f aca="true" t="shared" si="7" ref="F28:F35">+D28/$K$22</f>
        <v>#DIV/0!</v>
      </c>
      <c r="G28" s="211"/>
      <c r="K28" s="264">
        <f>+L71</f>
        <v>0</v>
      </c>
      <c r="L28" s="265">
        <f>+M71</f>
        <v>0</v>
      </c>
    </row>
    <row r="29" spans="1:12" s="70" customFormat="1" ht="12.75">
      <c r="A29" s="182" t="str">
        <f>+A74</f>
        <v>Tourism and Conservation</v>
      </c>
      <c r="B29" s="181"/>
      <c r="C29" s="181"/>
      <c r="D29" s="235">
        <f>+K89</f>
        <v>0</v>
      </c>
      <c r="E29" s="181"/>
      <c r="F29" s="189" t="e">
        <f t="shared" si="7"/>
        <v>#DIV/0!</v>
      </c>
      <c r="G29" s="211"/>
      <c r="K29" s="264">
        <f>+L89</f>
        <v>0</v>
      </c>
      <c r="L29" s="265">
        <f>+M89</f>
        <v>0</v>
      </c>
    </row>
    <row r="30" spans="1:12" s="70" customFormat="1" ht="12.75">
      <c r="A30" s="182" t="str">
        <f>+A92</f>
        <v>Market Access</v>
      </c>
      <c r="B30" s="181"/>
      <c r="C30" s="181"/>
      <c r="D30" s="235">
        <f>+K107</f>
        <v>0</v>
      </c>
      <c r="E30" s="181"/>
      <c r="F30" s="189" t="e">
        <f t="shared" si="7"/>
        <v>#DIV/0!</v>
      </c>
      <c r="G30" s="211"/>
      <c r="K30" s="264">
        <f>+L107</f>
        <v>0</v>
      </c>
      <c r="L30" s="265">
        <f>+M107</f>
        <v>0</v>
      </c>
    </row>
    <row r="31" spans="1:12" s="70" customFormat="1" ht="12.75">
      <c r="A31" s="182" t="str">
        <f>+A110</f>
        <v>Communication &amp; Networking</v>
      </c>
      <c r="B31" s="181"/>
      <c r="C31" s="181"/>
      <c r="D31" s="235">
        <f>+K125</f>
        <v>0</v>
      </c>
      <c r="E31" s="181"/>
      <c r="F31" s="189" t="e">
        <f t="shared" si="7"/>
        <v>#DIV/0!</v>
      </c>
      <c r="G31" s="211"/>
      <c r="K31" s="264">
        <f>+L125</f>
        <v>0</v>
      </c>
      <c r="L31" s="265">
        <f>+M125</f>
        <v>0</v>
      </c>
    </row>
    <row r="32" spans="1:12" s="70" customFormat="1" ht="12.75">
      <c r="A32" s="182" t="str">
        <f>+A128</f>
        <v>Community Benefits from Tourism</v>
      </c>
      <c r="B32" s="181"/>
      <c r="C32" s="181"/>
      <c r="D32" s="235">
        <f>+K143</f>
        <v>0</v>
      </c>
      <c r="E32" s="181"/>
      <c r="F32" s="189" t="e">
        <f t="shared" si="7"/>
        <v>#DIV/0!</v>
      </c>
      <c r="G32" s="211"/>
      <c r="K32" s="264">
        <f>L143</f>
        <v>0</v>
      </c>
      <c r="L32" s="265">
        <f>M143</f>
        <v>0</v>
      </c>
    </row>
    <row r="33" spans="1:12" s="70" customFormat="1" ht="12.75">
      <c r="A33" s="182" t="str">
        <f>+A146</f>
        <v>Workforce Development</v>
      </c>
      <c r="B33" s="181"/>
      <c r="C33" s="181"/>
      <c r="D33" s="235">
        <f>+K161</f>
        <v>0</v>
      </c>
      <c r="E33" s="181"/>
      <c r="F33" s="189" t="e">
        <f t="shared" si="7"/>
        <v>#DIV/0!</v>
      </c>
      <c r="G33" s="211"/>
      <c r="K33" s="264">
        <f>L161</f>
        <v>0</v>
      </c>
      <c r="L33" s="265">
        <f>+M161</f>
        <v>0</v>
      </c>
    </row>
    <row r="34" spans="1:12" s="70" customFormat="1" ht="12.75">
      <c r="A34" s="182" t="str">
        <f>+A164</f>
        <v>Monitoring &amp; Evaluation</v>
      </c>
      <c r="B34" s="181"/>
      <c r="C34" s="181"/>
      <c r="D34" s="235">
        <f>+K179</f>
        <v>0</v>
      </c>
      <c r="E34" s="181"/>
      <c r="F34" s="189" t="e">
        <f t="shared" si="7"/>
        <v>#DIV/0!</v>
      </c>
      <c r="G34" s="211"/>
      <c r="K34" s="266">
        <f>+L179</f>
        <v>0</v>
      </c>
      <c r="L34" s="267">
        <f>+M179</f>
        <v>0</v>
      </c>
    </row>
    <row r="35" spans="1:12" s="70" customFormat="1" ht="13.5" thickBot="1">
      <c r="A35" s="183" t="s">
        <v>27</v>
      </c>
      <c r="B35" s="184"/>
      <c r="C35" s="184"/>
      <c r="D35" s="236">
        <f>SUM(D27:D34)</f>
        <v>0</v>
      </c>
      <c r="E35" s="210"/>
      <c r="F35" s="199" t="e">
        <f t="shared" si="7"/>
        <v>#DIV/0!</v>
      </c>
      <c r="G35" s="212"/>
      <c r="K35" s="234">
        <f>SUM(K27:K34)</f>
        <v>0</v>
      </c>
      <c r="L35" s="229">
        <f>SUM(L27:L34)</f>
        <v>0</v>
      </c>
    </row>
    <row r="36" spans="1:11" s="70" customFormat="1" ht="12.75">
      <c r="A36" s="180"/>
      <c r="B36" s="181"/>
      <c r="C36" s="181"/>
      <c r="D36" s="181"/>
      <c r="E36" s="181"/>
      <c r="F36" s="181"/>
      <c r="G36" s="181"/>
      <c r="H36" s="181"/>
      <c r="I36" s="181"/>
      <c r="J36" s="181"/>
      <c r="K36" s="181"/>
    </row>
    <row r="38" ht="15.75" thickBot="1">
      <c r="A38" s="221" t="str">
        <f>+Policy!A7</f>
        <v>Policy</v>
      </c>
    </row>
    <row r="39" spans="1:15" ht="12.75">
      <c r="A39" s="86" t="s">
        <v>58</v>
      </c>
      <c r="B39" s="136" t="s">
        <v>11</v>
      </c>
      <c r="C39" s="201"/>
      <c r="D39" s="137" t="s">
        <v>12</v>
      </c>
      <c r="E39" s="137"/>
      <c r="F39" s="137" t="s">
        <v>13</v>
      </c>
      <c r="G39" s="137"/>
      <c r="H39" s="137" t="s">
        <v>14</v>
      </c>
      <c r="I39" s="137"/>
      <c r="J39" s="137" t="s">
        <v>15</v>
      </c>
      <c r="K39" s="138" t="s">
        <v>27</v>
      </c>
      <c r="L39" s="226"/>
      <c r="M39" s="111"/>
      <c r="O39">
        <v>1</v>
      </c>
    </row>
    <row r="40" spans="1:13" ht="12.75">
      <c r="A40" s="71"/>
      <c r="B40" s="139">
        <f>Constants!$B$8</f>
        <v>0</v>
      </c>
      <c r="C40" s="202"/>
      <c r="D40" s="140">
        <f>Constants!$D$8</f>
        <v>0</v>
      </c>
      <c r="E40" s="140"/>
      <c r="F40" s="140">
        <f>Constants!$F$8</f>
        <v>0</v>
      </c>
      <c r="G40" s="140"/>
      <c r="H40" s="140">
        <f>Constants!$H$8</f>
        <v>0</v>
      </c>
      <c r="I40" s="140"/>
      <c r="J40" s="140">
        <f>Constants!$J$8</f>
        <v>0</v>
      </c>
      <c r="K40" s="141">
        <f>Constants!$L$8</f>
        <v>0</v>
      </c>
      <c r="L40" s="279" t="s">
        <v>125</v>
      </c>
      <c r="M40" s="280"/>
    </row>
    <row r="41" spans="1:13" ht="13.5" thickBot="1">
      <c r="A41" s="87"/>
      <c r="B41" s="142" t="str">
        <f>Constants!$B$9</f>
        <v>9.5 months</v>
      </c>
      <c r="C41" s="203"/>
      <c r="D41" s="143" t="str">
        <f>Constants!$D$9</f>
        <v>12 months</v>
      </c>
      <c r="E41" s="143"/>
      <c r="F41" s="143" t="str">
        <f>Constants!$F$9</f>
        <v>9 months</v>
      </c>
      <c r="G41" s="143"/>
      <c r="H41" s="143">
        <f>Constants!$H$9</f>
        <v>0</v>
      </c>
      <c r="I41" s="143"/>
      <c r="J41" s="143">
        <f>Constants!$J$9</f>
        <v>0</v>
      </c>
      <c r="K41" s="144" t="str">
        <f>Constants!$L$9</f>
        <v>30.5 months</v>
      </c>
      <c r="L41" s="227" t="s">
        <v>126</v>
      </c>
      <c r="M41" s="228" t="s">
        <v>127</v>
      </c>
    </row>
    <row r="42" spans="1:13" ht="12.75">
      <c r="A42" s="71" t="s">
        <v>59</v>
      </c>
      <c r="B42" s="98">
        <f>+Policy!F34</f>
        <v>0</v>
      </c>
      <c r="C42" s="205"/>
      <c r="D42" s="99">
        <f>+Policy!H34</f>
        <v>0</v>
      </c>
      <c r="E42" s="99"/>
      <c r="F42" s="99">
        <f>+Policy!J34</f>
        <v>0</v>
      </c>
      <c r="G42" s="99"/>
      <c r="H42" s="99">
        <f>+Policy!L34</f>
        <v>0</v>
      </c>
      <c r="I42" s="99"/>
      <c r="J42" s="99">
        <f>+Policy!N34</f>
        <v>0</v>
      </c>
      <c r="K42" s="100">
        <f aca="true" t="shared" si="8" ref="K42:K53">+B42+D42+F42+H42+J42</f>
        <v>0</v>
      </c>
      <c r="L42" s="20">
        <f>+Policy!Q34</f>
        <v>0</v>
      </c>
      <c r="M42" s="253">
        <f>+Policy!R34</f>
        <v>0</v>
      </c>
    </row>
    <row r="43" spans="1:13" ht="12.75">
      <c r="A43" s="71" t="s">
        <v>60</v>
      </c>
      <c r="B43" s="145">
        <f>+Policy!F38</f>
        <v>0</v>
      </c>
      <c r="C43" s="206"/>
      <c r="D43" s="146">
        <f>+Policy!H38</f>
        <v>0</v>
      </c>
      <c r="E43" s="146"/>
      <c r="F43" s="146">
        <f>+Policy!J38</f>
        <v>0</v>
      </c>
      <c r="G43" s="146"/>
      <c r="H43" s="146">
        <f>+Policy!L38</f>
        <v>0</v>
      </c>
      <c r="I43" s="146"/>
      <c r="J43" s="146">
        <f>+Policy!N38</f>
        <v>0</v>
      </c>
      <c r="K43" s="72">
        <f t="shared" si="8"/>
        <v>0</v>
      </c>
      <c r="L43" s="145">
        <f>+Policy!Q38</f>
        <v>0</v>
      </c>
      <c r="M43" s="157">
        <f>+Policy!R38</f>
        <v>0</v>
      </c>
    </row>
    <row r="44" spans="1:13" ht="12.75">
      <c r="A44" s="71" t="s">
        <v>61</v>
      </c>
      <c r="B44" s="145">
        <f>+Policy!F56</f>
        <v>0</v>
      </c>
      <c r="C44" s="206"/>
      <c r="D44" s="146">
        <f>+Policy!H56</f>
        <v>0</v>
      </c>
      <c r="E44" s="146"/>
      <c r="F44" s="146">
        <f>+Policy!J56</f>
        <v>0</v>
      </c>
      <c r="G44" s="146"/>
      <c r="H44" s="146">
        <f>+Policy!L56</f>
        <v>0</v>
      </c>
      <c r="I44" s="146"/>
      <c r="J44" s="146">
        <f>+Policy!N56</f>
        <v>0</v>
      </c>
      <c r="K44" s="72">
        <f t="shared" si="8"/>
        <v>0</v>
      </c>
      <c r="L44" s="145">
        <f>+Policy!Q56</f>
        <v>0</v>
      </c>
      <c r="M44" s="157">
        <f>+Policy!R56</f>
        <v>0</v>
      </c>
    </row>
    <row r="45" spans="1:13" ht="12.75">
      <c r="A45" s="71" t="s">
        <v>62</v>
      </c>
      <c r="B45" s="145">
        <f>+Policy!F68</f>
        <v>0</v>
      </c>
      <c r="C45" s="206"/>
      <c r="D45" s="146">
        <f>+Policy!H68</f>
        <v>0</v>
      </c>
      <c r="E45" s="146"/>
      <c r="F45" s="146">
        <f>+Policy!J68</f>
        <v>0</v>
      </c>
      <c r="G45" s="146"/>
      <c r="H45" s="146">
        <f>+Policy!L68</f>
        <v>0</v>
      </c>
      <c r="I45" s="146"/>
      <c r="J45" s="146">
        <f>+Policy!N68</f>
        <v>0</v>
      </c>
      <c r="K45" s="72">
        <f t="shared" si="8"/>
        <v>0</v>
      </c>
      <c r="L45" s="145">
        <f>+Policy!Q68</f>
        <v>0</v>
      </c>
      <c r="M45" s="157">
        <f>+Policy!R68</f>
        <v>0</v>
      </c>
    </row>
    <row r="46" spans="1:13" ht="12.75">
      <c r="A46" s="71" t="s">
        <v>68</v>
      </c>
      <c r="B46" s="145">
        <f>+Policy!F81</f>
        <v>0</v>
      </c>
      <c r="C46" s="206"/>
      <c r="D46" s="146">
        <f>+Policy!H81</f>
        <v>0</v>
      </c>
      <c r="E46" s="146"/>
      <c r="F46" s="146">
        <f>+Policy!J81</f>
        <v>0</v>
      </c>
      <c r="G46" s="146"/>
      <c r="H46" s="146">
        <f>+Policy!L81</f>
        <v>0</v>
      </c>
      <c r="I46" s="146"/>
      <c r="J46" s="146">
        <f>+Policy!N81</f>
        <v>0</v>
      </c>
      <c r="K46" s="72">
        <f t="shared" si="8"/>
        <v>0</v>
      </c>
      <c r="L46" s="145">
        <f>+Policy!Q81</f>
        <v>0</v>
      </c>
      <c r="M46" s="157">
        <f>+Policy!R81</f>
        <v>0</v>
      </c>
    </row>
    <row r="47" spans="1:13" ht="12.75">
      <c r="A47" s="75" t="s">
        <v>63</v>
      </c>
      <c r="B47" s="147">
        <f>SUM(B42:B46)</f>
        <v>0</v>
      </c>
      <c r="C47" s="207"/>
      <c r="D47" s="148">
        <f>SUM(D42:D46)</f>
        <v>0</v>
      </c>
      <c r="E47" s="148"/>
      <c r="F47" s="148">
        <f>SUM(F42:F46)</f>
        <v>0</v>
      </c>
      <c r="G47" s="148"/>
      <c r="H47" s="148">
        <f>SUM(H42:H46)</f>
        <v>0</v>
      </c>
      <c r="I47" s="148"/>
      <c r="J47" s="148">
        <f>SUM(J42:J46)</f>
        <v>0</v>
      </c>
      <c r="K47" s="76">
        <f t="shared" si="8"/>
        <v>0</v>
      </c>
      <c r="L47" s="147">
        <f>SUM(L42:L46)</f>
        <v>0</v>
      </c>
      <c r="M47" s="250">
        <f>SUM(M42:M46)</f>
        <v>0</v>
      </c>
    </row>
    <row r="48" spans="1:13" ht="12.75">
      <c r="A48" s="71" t="s">
        <v>87</v>
      </c>
      <c r="B48" s="145">
        <f>+Policy!F85</f>
        <v>0</v>
      </c>
      <c r="C48" s="206"/>
      <c r="D48" s="146">
        <f>+Policy!H85</f>
        <v>0</v>
      </c>
      <c r="E48" s="146"/>
      <c r="F48" s="146">
        <f>+Policy!J85</f>
        <v>0</v>
      </c>
      <c r="G48" s="146"/>
      <c r="H48" s="146">
        <f>+Policy!L85</f>
        <v>0</v>
      </c>
      <c r="I48" s="146"/>
      <c r="J48" s="146">
        <f>+Policy!N85</f>
        <v>0</v>
      </c>
      <c r="K48" s="72">
        <f t="shared" si="8"/>
        <v>0</v>
      </c>
      <c r="L48" s="145">
        <f>+Policy!Q85</f>
        <v>0</v>
      </c>
      <c r="M48" s="157">
        <f>+Policy!R85</f>
        <v>0</v>
      </c>
    </row>
    <row r="49" spans="1:13" ht="12.75">
      <c r="A49" s="71" t="s">
        <v>69</v>
      </c>
      <c r="B49" s="145">
        <f>+Policy!F89</f>
        <v>0</v>
      </c>
      <c r="C49" s="206"/>
      <c r="D49" s="146">
        <f>+Policy!H89</f>
        <v>0</v>
      </c>
      <c r="E49" s="146"/>
      <c r="F49" s="146">
        <f>+Policy!J89</f>
        <v>0</v>
      </c>
      <c r="G49" s="146"/>
      <c r="H49" s="146">
        <f>+Policy!L89</f>
        <v>0</v>
      </c>
      <c r="I49" s="146"/>
      <c r="J49" s="146">
        <f>+Policy!N89</f>
        <v>0</v>
      </c>
      <c r="K49" s="72">
        <f t="shared" si="8"/>
        <v>0</v>
      </c>
      <c r="L49" s="145">
        <f>+Policy!Q89</f>
        <v>0</v>
      </c>
      <c r="M49" s="157">
        <f>+Policy!R89</f>
        <v>0</v>
      </c>
    </row>
    <row r="50" spans="1:13" ht="12.75">
      <c r="A50" s="71" t="s">
        <v>88</v>
      </c>
      <c r="B50" s="145">
        <f>+Policy!F95</f>
        <v>0</v>
      </c>
      <c r="C50" s="206"/>
      <c r="D50" s="146">
        <f>+Policy!H95</f>
        <v>0</v>
      </c>
      <c r="E50" s="146"/>
      <c r="F50" s="146">
        <f>+Policy!J95</f>
        <v>0</v>
      </c>
      <c r="G50" s="146"/>
      <c r="H50" s="146">
        <f>+Policy!L95</f>
        <v>0</v>
      </c>
      <c r="I50" s="146"/>
      <c r="J50" s="146">
        <f>+Policy!N95</f>
        <v>0</v>
      </c>
      <c r="K50" s="72">
        <f t="shared" si="8"/>
        <v>0</v>
      </c>
      <c r="L50" s="145">
        <f>+Policy!Q95</f>
        <v>0</v>
      </c>
      <c r="M50" s="157">
        <f>+Policy!R95</f>
        <v>0</v>
      </c>
    </row>
    <row r="51" spans="1:13" ht="13.5" thickBot="1">
      <c r="A51" s="71" t="s">
        <v>79</v>
      </c>
      <c r="B51" s="145">
        <f>+Policy!F98</f>
        <v>0</v>
      </c>
      <c r="C51" s="206"/>
      <c r="D51" s="146">
        <f>+Policy!H98</f>
        <v>0</v>
      </c>
      <c r="E51" s="146"/>
      <c r="F51" s="146">
        <f>+Policy!J98</f>
        <v>0</v>
      </c>
      <c r="G51" s="146"/>
      <c r="H51" s="146">
        <f>+Policy!L98</f>
        <v>0</v>
      </c>
      <c r="I51" s="146"/>
      <c r="J51" s="146">
        <f>+Policy!N98</f>
        <v>0</v>
      </c>
      <c r="K51" s="72">
        <f t="shared" si="8"/>
        <v>0</v>
      </c>
      <c r="L51" s="145">
        <f>+Policy!Q98</f>
        <v>0</v>
      </c>
      <c r="M51" s="157">
        <f>+Policy!R98</f>
        <v>0</v>
      </c>
    </row>
    <row r="52" spans="1:13" ht="13.5" hidden="1" thickBot="1">
      <c r="A52" s="73" t="s">
        <v>89</v>
      </c>
      <c r="B52" s="149">
        <f>+Policy!F101</f>
        <v>0</v>
      </c>
      <c r="C52" s="208"/>
      <c r="D52" s="150">
        <f>+Policy!H101</f>
        <v>0</v>
      </c>
      <c r="E52" s="150"/>
      <c r="F52" s="150">
        <f>+Policy!J101</f>
        <v>0</v>
      </c>
      <c r="G52" s="150"/>
      <c r="H52" s="150">
        <f>+Policy!L101</f>
        <v>0</v>
      </c>
      <c r="I52" s="150"/>
      <c r="J52" s="150">
        <f>+Policy!N101</f>
        <v>0</v>
      </c>
      <c r="K52" s="74">
        <f t="shared" si="8"/>
        <v>0</v>
      </c>
      <c r="L52" s="149">
        <f>+Policy!P101</f>
        <v>0</v>
      </c>
      <c r="M52" s="251">
        <f>+Policy!Q101</f>
        <v>0</v>
      </c>
    </row>
    <row r="53" spans="1:13" ht="13.5" thickBot="1">
      <c r="A53" s="77" t="s">
        <v>91</v>
      </c>
      <c r="B53" s="78">
        <f>SUM(B47:B52)</f>
        <v>0</v>
      </c>
      <c r="C53" s="209"/>
      <c r="D53" s="79">
        <f>SUM(D47:D52)</f>
        <v>0</v>
      </c>
      <c r="E53" s="79"/>
      <c r="F53" s="79">
        <f>SUM(F47:F52)</f>
        <v>0</v>
      </c>
      <c r="G53" s="79"/>
      <c r="H53" s="79">
        <f>SUM(H47:H52)</f>
        <v>0</v>
      </c>
      <c r="I53" s="79"/>
      <c r="J53" s="79">
        <f>SUM(J47:J52)</f>
        <v>0</v>
      </c>
      <c r="K53" s="80">
        <f t="shared" si="8"/>
        <v>0</v>
      </c>
      <c r="L53" s="78">
        <f>SUM(L47:L52)</f>
        <v>0</v>
      </c>
      <c r="M53" s="252">
        <f>SUM(M47:M52)</f>
        <v>0</v>
      </c>
    </row>
    <row r="56" ht="15.75" thickBot="1">
      <c r="A56" s="221" t="str">
        <f>+Competitiveness!A7</f>
        <v>Competitiveness</v>
      </c>
    </row>
    <row r="57" spans="1:15" ht="12.75">
      <c r="A57" s="86" t="s">
        <v>58</v>
      </c>
      <c r="B57" s="136" t="s">
        <v>11</v>
      </c>
      <c r="C57" s="201"/>
      <c r="D57" s="137" t="s">
        <v>12</v>
      </c>
      <c r="E57" s="137"/>
      <c r="F57" s="137" t="s">
        <v>13</v>
      </c>
      <c r="G57" s="137"/>
      <c r="H57" s="137" t="s">
        <v>14</v>
      </c>
      <c r="I57" s="137"/>
      <c r="J57" s="137" t="s">
        <v>15</v>
      </c>
      <c r="K57" s="138" t="s">
        <v>27</v>
      </c>
      <c r="L57" s="226"/>
      <c r="M57" s="111"/>
      <c r="O57">
        <v>2</v>
      </c>
    </row>
    <row r="58" spans="1:13" ht="12.75">
      <c r="A58" s="71"/>
      <c r="B58" s="139">
        <f>Constants!$B$8</f>
        <v>0</v>
      </c>
      <c r="C58" s="202"/>
      <c r="D58" s="140">
        <f>Constants!$D$8</f>
        <v>0</v>
      </c>
      <c r="E58" s="140"/>
      <c r="F58" s="140">
        <f>Constants!$F$8</f>
        <v>0</v>
      </c>
      <c r="G58" s="140"/>
      <c r="H58" s="140">
        <f>Constants!$H$8</f>
        <v>0</v>
      </c>
      <c r="I58" s="140"/>
      <c r="J58" s="140">
        <f>Constants!$J$8</f>
        <v>0</v>
      </c>
      <c r="K58" s="141">
        <f>Constants!$L$8</f>
        <v>0</v>
      </c>
      <c r="L58" s="279" t="s">
        <v>125</v>
      </c>
      <c r="M58" s="280"/>
    </row>
    <row r="59" spans="1:13" ht="13.5" thickBot="1">
      <c r="A59" s="87"/>
      <c r="B59" s="142" t="str">
        <f>Constants!$B$9</f>
        <v>9.5 months</v>
      </c>
      <c r="C59" s="203"/>
      <c r="D59" s="143" t="str">
        <f>Constants!$D$9</f>
        <v>12 months</v>
      </c>
      <c r="E59" s="143"/>
      <c r="F59" s="143" t="str">
        <f>Constants!$F$9</f>
        <v>9 months</v>
      </c>
      <c r="G59" s="143"/>
      <c r="H59" s="143">
        <f>Constants!$H$9</f>
        <v>0</v>
      </c>
      <c r="I59" s="143"/>
      <c r="J59" s="143">
        <f>Constants!$J$9</f>
        <v>0</v>
      </c>
      <c r="K59" s="144" t="str">
        <f>Constants!$L$9</f>
        <v>30.5 months</v>
      </c>
      <c r="L59" s="227" t="s">
        <v>126</v>
      </c>
      <c r="M59" s="228" t="s">
        <v>127</v>
      </c>
    </row>
    <row r="60" spans="1:13" ht="12.75">
      <c r="A60" s="71" t="s">
        <v>59</v>
      </c>
      <c r="B60" s="98">
        <f>+Competitiveness!F34</f>
        <v>0</v>
      </c>
      <c r="C60" s="205"/>
      <c r="D60" s="99">
        <f>+Competitiveness!H34</f>
        <v>0</v>
      </c>
      <c r="E60" s="99"/>
      <c r="F60" s="99">
        <f>+Competitiveness!J34</f>
        <v>0</v>
      </c>
      <c r="G60" s="99"/>
      <c r="H60" s="99">
        <f>+Competitiveness!L34</f>
        <v>0</v>
      </c>
      <c r="I60" s="99"/>
      <c r="J60" s="99">
        <f>+Competitiveness!N34</f>
        <v>0</v>
      </c>
      <c r="K60" s="100">
        <f aca="true" t="shared" si="9" ref="K60:K71">+B60+D60+F60+H60+J60</f>
        <v>0</v>
      </c>
      <c r="L60" s="20">
        <f>+Competitiveness!Q34</f>
        <v>0</v>
      </c>
      <c r="M60" s="253">
        <f>+Competitiveness!R34</f>
        <v>0</v>
      </c>
    </row>
    <row r="61" spans="1:13" ht="12.75">
      <c r="A61" s="71" t="s">
        <v>60</v>
      </c>
      <c r="B61" s="145">
        <f>+Competitiveness!F38</f>
        <v>0</v>
      </c>
      <c r="C61" s="206"/>
      <c r="D61" s="146">
        <f>+Competitiveness!H38</f>
        <v>0</v>
      </c>
      <c r="E61" s="146"/>
      <c r="F61" s="146">
        <f>+Competitiveness!J38</f>
        <v>0</v>
      </c>
      <c r="G61" s="146"/>
      <c r="H61" s="146">
        <f>+Competitiveness!L38</f>
        <v>0</v>
      </c>
      <c r="I61" s="146"/>
      <c r="J61" s="146">
        <f>+Competitiveness!N38</f>
        <v>0</v>
      </c>
      <c r="K61" s="72">
        <f t="shared" si="9"/>
        <v>0</v>
      </c>
      <c r="L61" s="145">
        <f>+Competitiveness!Q38</f>
        <v>0</v>
      </c>
      <c r="M61" s="157">
        <f>+Competitiveness!R38</f>
        <v>0</v>
      </c>
    </row>
    <row r="62" spans="1:13" ht="12.75">
      <c r="A62" s="71" t="s">
        <v>61</v>
      </c>
      <c r="B62" s="145">
        <f>+Competitiveness!F56</f>
        <v>0</v>
      </c>
      <c r="C62" s="206"/>
      <c r="D62" s="146">
        <f>+Competitiveness!H56</f>
        <v>0</v>
      </c>
      <c r="E62" s="146"/>
      <c r="F62" s="146">
        <f>+Competitiveness!J56</f>
        <v>0</v>
      </c>
      <c r="G62" s="146"/>
      <c r="H62" s="146">
        <f>+Competitiveness!L56</f>
        <v>0</v>
      </c>
      <c r="I62" s="146"/>
      <c r="J62" s="146">
        <f>+Competitiveness!N56</f>
        <v>0</v>
      </c>
      <c r="K62" s="72">
        <f t="shared" si="9"/>
        <v>0</v>
      </c>
      <c r="L62" s="145">
        <f>+Competitiveness!Q56</f>
        <v>0</v>
      </c>
      <c r="M62" s="157">
        <f>+Competitiveness!R56</f>
        <v>0</v>
      </c>
    </row>
    <row r="63" spans="1:13" ht="12.75">
      <c r="A63" s="71" t="s">
        <v>62</v>
      </c>
      <c r="B63" s="145">
        <f>+Competitiveness!F68</f>
        <v>0</v>
      </c>
      <c r="C63" s="206"/>
      <c r="D63" s="146">
        <f>+Competitiveness!H68</f>
        <v>0</v>
      </c>
      <c r="E63" s="146"/>
      <c r="F63" s="146">
        <f>+Competitiveness!J68</f>
        <v>0</v>
      </c>
      <c r="G63" s="146"/>
      <c r="H63" s="146">
        <f>+Competitiveness!L68</f>
        <v>0</v>
      </c>
      <c r="I63" s="146"/>
      <c r="J63" s="146">
        <f>+Competitiveness!N68</f>
        <v>0</v>
      </c>
      <c r="K63" s="72">
        <f t="shared" si="9"/>
        <v>0</v>
      </c>
      <c r="L63" s="145">
        <f>+Competitiveness!Q68</f>
        <v>0</v>
      </c>
      <c r="M63" s="157">
        <f>+Competitiveness!R68</f>
        <v>0</v>
      </c>
    </row>
    <row r="64" spans="1:13" ht="12.75">
      <c r="A64" s="71" t="s">
        <v>68</v>
      </c>
      <c r="B64" s="145">
        <f>+Competitiveness!F81</f>
        <v>0</v>
      </c>
      <c r="C64" s="206"/>
      <c r="D64" s="146">
        <f>+Competitiveness!H81</f>
        <v>0</v>
      </c>
      <c r="E64" s="146"/>
      <c r="F64" s="146">
        <f>+Competitiveness!J81</f>
        <v>0</v>
      </c>
      <c r="G64" s="146"/>
      <c r="H64" s="146">
        <f>+Competitiveness!L81</f>
        <v>0</v>
      </c>
      <c r="I64" s="146"/>
      <c r="J64" s="146">
        <f>+Competitiveness!N81</f>
        <v>0</v>
      </c>
      <c r="K64" s="72">
        <f t="shared" si="9"/>
        <v>0</v>
      </c>
      <c r="L64" s="145">
        <f>+Competitiveness!Q81</f>
        <v>0</v>
      </c>
      <c r="M64" s="157">
        <f>+Competitiveness!R81</f>
        <v>0</v>
      </c>
    </row>
    <row r="65" spans="1:13" ht="12.75">
      <c r="A65" s="75" t="s">
        <v>63</v>
      </c>
      <c r="B65" s="147">
        <f>SUM(B60:B64)</f>
        <v>0</v>
      </c>
      <c r="C65" s="207"/>
      <c r="D65" s="148">
        <f>SUM(D60:D64)</f>
        <v>0</v>
      </c>
      <c r="E65" s="148"/>
      <c r="F65" s="148">
        <f>SUM(F60:F64)</f>
        <v>0</v>
      </c>
      <c r="G65" s="148"/>
      <c r="H65" s="148">
        <f>SUM(H60:H64)</f>
        <v>0</v>
      </c>
      <c r="I65" s="148"/>
      <c r="J65" s="148">
        <f>SUM(J60:J64)</f>
        <v>0</v>
      </c>
      <c r="K65" s="76">
        <f t="shared" si="9"/>
        <v>0</v>
      </c>
      <c r="L65" s="147">
        <f>SUM(L60:L64)</f>
        <v>0</v>
      </c>
      <c r="M65" s="250">
        <f>SUM(M60:M64)</f>
        <v>0</v>
      </c>
    </row>
    <row r="66" spans="1:13" ht="12.75">
      <c r="A66" s="71" t="s">
        <v>87</v>
      </c>
      <c r="B66" s="145">
        <f>+Competitiveness!F85</f>
        <v>0</v>
      </c>
      <c r="C66" s="206"/>
      <c r="D66" s="146">
        <f>+Competitiveness!H85</f>
        <v>0</v>
      </c>
      <c r="E66" s="146"/>
      <c r="F66" s="146">
        <f>+Competitiveness!J85</f>
        <v>0</v>
      </c>
      <c r="G66" s="146"/>
      <c r="H66" s="146">
        <f>+Competitiveness!L85</f>
        <v>0</v>
      </c>
      <c r="I66" s="146"/>
      <c r="J66" s="146">
        <f>+Competitiveness!N85</f>
        <v>0</v>
      </c>
      <c r="K66" s="72">
        <f t="shared" si="9"/>
        <v>0</v>
      </c>
      <c r="L66" s="145">
        <f>+Competitiveness!Q85</f>
        <v>0</v>
      </c>
      <c r="M66" s="157">
        <f>+Competitiveness!R85</f>
        <v>0</v>
      </c>
    </row>
    <row r="67" spans="1:13" ht="12.75">
      <c r="A67" s="71" t="s">
        <v>69</v>
      </c>
      <c r="B67" s="145">
        <f>+Competitiveness!F89</f>
        <v>0</v>
      </c>
      <c r="C67" s="206"/>
      <c r="D67" s="146">
        <f>+Competitiveness!H89</f>
        <v>0</v>
      </c>
      <c r="E67" s="146"/>
      <c r="F67" s="146">
        <f>+Competitiveness!J89</f>
        <v>0</v>
      </c>
      <c r="G67" s="146"/>
      <c r="H67" s="146">
        <f>+Competitiveness!L89</f>
        <v>0</v>
      </c>
      <c r="I67" s="146"/>
      <c r="J67" s="146">
        <f>+Competitiveness!N89</f>
        <v>0</v>
      </c>
      <c r="K67" s="72">
        <f t="shared" si="9"/>
        <v>0</v>
      </c>
      <c r="L67" s="145">
        <f>+Competitiveness!Q89</f>
        <v>0</v>
      </c>
      <c r="M67" s="157">
        <f>+Competitiveness!R89</f>
        <v>0</v>
      </c>
    </row>
    <row r="68" spans="1:13" ht="12.75">
      <c r="A68" s="71" t="s">
        <v>88</v>
      </c>
      <c r="B68" s="145">
        <f>+Competitiveness!F95</f>
        <v>0</v>
      </c>
      <c r="C68" s="206"/>
      <c r="D68" s="146">
        <f>+Competitiveness!H95</f>
        <v>0</v>
      </c>
      <c r="E68" s="146"/>
      <c r="F68" s="146">
        <f>+Competitiveness!J95</f>
        <v>0</v>
      </c>
      <c r="G68" s="146"/>
      <c r="H68" s="146">
        <f>+Competitiveness!L95</f>
        <v>0</v>
      </c>
      <c r="I68" s="146"/>
      <c r="J68" s="146">
        <f>+Competitiveness!N95</f>
        <v>0</v>
      </c>
      <c r="K68" s="72">
        <f t="shared" si="9"/>
        <v>0</v>
      </c>
      <c r="L68" s="145">
        <f>+Competitiveness!Q95</f>
        <v>0</v>
      </c>
      <c r="M68" s="157">
        <f>+Competitiveness!R95</f>
        <v>0</v>
      </c>
    </row>
    <row r="69" spans="1:13" ht="13.5" thickBot="1">
      <c r="A69" s="71" t="s">
        <v>79</v>
      </c>
      <c r="B69" s="145">
        <f>+Competitiveness!F98</f>
        <v>0</v>
      </c>
      <c r="C69" s="206"/>
      <c r="D69" s="146">
        <f>+Competitiveness!H98</f>
        <v>0</v>
      </c>
      <c r="E69" s="146"/>
      <c r="F69" s="146">
        <f>+Competitiveness!J98</f>
        <v>0</v>
      </c>
      <c r="G69" s="146"/>
      <c r="H69" s="146">
        <f>+Competitiveness!L98</f>
        <v>0</v>
      </c>
      <c r="I69" s="146"/>
      <c r="J69" s="146">
        <f>+Competitiveness!N98</f>
        <v>0</v>
      </c>
      <c r="K69" s="72">
        <f t="shared" si="9"/>
        <v>0</v>
      </c>
      <c r="L69" s="145">
        <f>+Competitiveness!Q98</f>
        <v>0</v>
      </c>
      <c r="M69" s="157">
        <f>+Competitiveness!R98</f>
        <v>0</v>
      </c>
    </row>
    <row r="70" spans="1:13" ht="13.5" customHeight="1" hidden="1" thickBot="1">
      <c r="A70" s="73" t="s">
        <v>89</v>
      </c>
      <c r="B70" s="149">
        <f>+Competitiveness!F101</f>
        <v>0</v>
      </c>
      <c r="C70" s="208"/>
      <c r="D70" s="150">
        <f>+Competitiveness!H101</f>
        <v>0</v>
      </c>
      <c r="E70" s="150"/>
      <c r="F70" s="150">
        <f>+Competitiveness!J101</f>
        <v>0</v>
      </c>
      <c r="G70" s="150"/>
      <c r="H70" s="150">
        <f>+Competitiveness!L101</f>
        <v>0</v>
      </c>
      <c r="I70" s="150"/>
      <c r="J70" s="150">
        <f>+Competitiveness!N101</f>
        <v>0</v>
      </c>
      <c r="K70" s="74">
        <f t="shared" si="9"/>
        <v>0</v>
      </c>
      <c r="L70" s="149">
        <f>+Competitiveness!P101</f>
        <v>0</v>
      </c>
      <c r="M70" s="251">
        <f>+Competitiveness!Q101</f>
        <v>0</v>
      </c>
    </row>
    <row r="71" spans="1:13" ht="13.5" thickBot="1">
      <c r="A71" s="77" t="s">
        <v>91</v>
      </c>
      <c r="B71" s="78">
        <f>SUM(B65:B70)</f>
        <v>0</v>
      </c>
      <c r="C71" s="209"/>
      <c r="D71" s="79">
        <f>SUM(D65:D70)</f>
        <v>0</v>
      </c>
      <c r="E71" s="79"/>
      <c r="F71" s="79">
        <f>SUM(F65:F70)</f>
        <v>0</v>
      </c>
      <c r="G71" s="79"/>
      <c r="H71" s="79">
        <f>SUM(H65:H70)</f>
        <v>0</v>
      </c>
      <c r="I71" s="79"/>
      <c r="J71" s="79">
        <f>SUM(J65:J70)</f>
        <v>0</v>
      </c>
      <c r="K71" s="80">
        <f t="shared" si="9"/>
        <v>0</v>
      </c>
      <c r="L71" s="78">
        <f>SUM(L65:L70)</f>
        <v>0</v>
      </c>
      <c r="M71" s="252">
        <f>SUM(M65:M70)</f>
        <v>0</v>
      </c>
    </row>
    <row r="74" ht="15.75" thickBot="1">
      <c r="A74" s="221" t="str">
        <f>+'Tourism and Conservation'!A7</f>
        <v>Tourism and Conservation</v>
      </c>
    </row>
    <row r="75" spans="1:15" ht="12.75">
      <c r="A75" s="86" t="s">
        <v>58</v>
      </c>
      <c r="B75" s="136" t="s">
        <v>11</v>
      </c>
      <c r="C75" s="201"/>
      <c r="D75" s="137" t="s">
        <v>12</v>
      </c>
      <c r="E75" s="137"/>
      <c r="F75" s="137" t="s">
        <v>13</v>
      </c>
      <c r="G75" s="137"/>
      <c r="H75" s="137" t="s">
        <v>14</v>
      </c>
      <c r="I75" s="137"/>
      <c r="J75" s="137" t="s">
        <v>15</v>
      </c>
      <c r="K75" s="138" t="s">
        <v>27</v>
      </c>
      <c r="L75" s="226"/>
      <c r="M75" s="111"/>
      <c r="O75">
        <v>3</v>
      </c>
    </row>
    <row r="76" spans="1:13" ht="12.75">
      <c r="A76" s="71"/>
      <c r="B76" s="139">
        <f>Constants!$B$8</f>
        <v>0</v>
      </c>
      <c r="C76" s="202"/>
      <c r="D76" s="140">
        <f>Constants!$D$8</f>
        <v>0</v>
      </c>
      <c r="E76" s="140"/>
      <c r="F76" s="140">
        <f>Constants!$F$8</f>
        <v>0</v>
      </c>
      <c r="G76" s="140"/>
      <c r="H76" s="140">
        <f>Constants!$H$8</f>
        <v>0</v>
      </c>
      <c r="I76" s="140"/>
      <c r="J76" s="140">
        <f>Constants!$J$8</f>
        <v>0</v>
      </c>
      <c r="K76" s="141">
        <f>Constants!$L$8</f>
        <v>0</v>
      </c>
      <c r="L76" s="279" t="s">
        <v>125</v>
      </c>
      <c r="M76" s="280"/>
    </row>
    <row r="77" spans="1:13" ht="13.5" thickBot="1">
      <c r="A77" s="87"/>
      <c r="B77" s="142" t="str">
        <f>Constants!$B$9</f>
        <v>9.5 months</v>
      </c>
      <c r="C77" s="203"/>
      <c r="D77" s="143" t="str">
        <f>Constants!$D$9</f>
        <v>12 months</v>
      </c>
      <c r="E77" s="143"/>
      <c r="F77" s="143" t="str">
        <f>Constants!$F$9</f>
        <v>9 months</v>
      </c>
      <c r="G77" s="143"/>
      <c r="H77" s="143">
        <f>Constants!$H$9</f>
        <v>0</v>
      </c>
      <c r="I77" s="143"/>
      <c r="J77" s="143">
        <f>Constants!$J$9</f>
        <v>0</v>
      </c>
      <c r="K77" s="144" t="str">
        <f>Constants!$L$9</f>
        <v>30.5 months</v>
      </c>
      <c r="L77" s="227" t="s">
        <v>126</v>
      </c>
      <c r="M77" s="228" t="s">
        <v>127</v>
      </c>
    </row>
    <row r="78" spans="1:13" ht="12.75">
      <c r="A78" s="71" t="s">
        <v>59</v>
      </c>
      <c r="B78" s="98">
        <f>+'Tourism and Conservation'!F34</f>
        <v>0</v>
      </c>
      <c r="C78" s="205"/>
      <c r="D78" s="99">
        <f>+'Tourism and Conservation'!H34</f>
        <v>0</v>
      </c>
      <c r="E78" s="99"/>
      <c r="F78" s="99">
        <f>+'Tourism and Conservation'!J34</f>
        <v>0</v>
      </c>
      <c r="G78" s="99"/>
      <c r="H78" s="99">
        <f>+'Tourism and Conservation'!L34</f>
        <v>0</v>
      </c>
      <c r="I78" s="99"/>
      <c r="J78" s="99">
        <f>+'Tourism and Conservation'!N34</f>
        <v>0</v>
      </c>
      <c r="K78" s="100">
        <f aca="true" t="shared" si="10" ref="K78:K89">+B78+D78+F78+H78+J78</f>
        <v>0</v>
      </c>
      <c r="L78" s="20">
        <f>+'Tourism and Conservation'!Q34</f>
        <v>0</v>
      </c>
      <c r="M78" s="253">
        <f>+'Tourism and Conservation'!R34</f>
        <v>0</v>
      </c>
    </row>
    <row r="79" spans="1:13" ht="12.75">
      <c r="A79" s="71" t="s">
        <v>60</v>
      </c>
      <c r="B79" s="145">
        <f>+'Tourism and Conservation'!F38</f>
        <v>0</v>
      </c>
      <c r="C79" s="206"/>
      <c r="D79" s="146">
        <f>+'Tourism and Conservation'!H38</f>
        <v>0</v>
      </c>
      <c r="E79" s="146"/>
      <c r="F79" s="146">
        <f>+'Tourism and Conservation'!J38</f>
        <v>0</v>
      </c>
      <c r="G79" s="146"/>
      <c r="H79" s="146">
        <f>+'Tourism and Conservation'!L38</f>
        <v>0</v>
      </c>
      <c r="I79" s="146"/>
      <c r="J79" s="146">
        <f>+'Tourism and Conservation'!N38</f>
        <v>0</v>
      </c>
      <c r="K79" s="72">
        <f t="shared" si="10"/>
        <v>0</v>
      </c>
      <c r="L79" s="145">
        <f>+'Tourism and Conservation'!Q38</f>
        <v>0</v>
      </c>
      <c r="M79" s="157">
        <f>+'Tourism and Conservation'!R38</f>
        <v>0</v>
      </c>
    </row>
    <row r="80" spans="1:13" ht="12.75">
      <c r="A80" s="71" t="s">
        <v>61</v>
      </c>
      <c r="B80" s="145">
        <f>+'Tourism and Conservation'!F56</f>
        <v>0</v>
      </c>
      <c r="C80" s="206"/>
      <c r="D80" s="146">
        <f>+'Tourism and Conservation'!H56</f>
        <v>0</v>
      </c>
      <c r="E80" s="146"/>
      <c r="F80" s="146">
        <f>+'Tourism and Conservation'!J56</f>
        <v>0</v>
      </c>
      <c r="G80" s="146"/>
      <c r="H80" s="146">
        <f>+'Tourism and Conservation'!L56</f>
        <v>0</v>
      </c>
      <c r="I80" s="146"/>
      <c r="J80" s="146">
        <f>+'Tourism and Conservation'!N56</f>
        <v>0</v>
      </c>
      <c r="K80" s="72">
        <f t="shared" si="10"/>
        <v>0</v>
      </c>
      <c r="L80" s="145">
        <f>+'Tourism and Conservation'!Q56</f>
        <v>0</v>
      </c>
      <c r="M80" s="157">
        <f>+'Tourism and Conservation'!R56</f>
        <v>0</v>
      </c>
    </row>
    <row r="81" spans="1:13" ht="12.75">
      <c r="A81" s="71" t="s">
        <v>62</v>
      </c>
      <c r="B81" s="145">
        <f>+'Tourism and Conservation'!F68</f>
        <v>0</v>
      </c>
      <c r="C81" s="206"/>
      <c r="D81" s="146">
        <f>+'Tourism and Conservation'!H68</f>
        <v>0</v>
      </c>
      <c r="E81" s="146"/>
      <c r="F81" s="146">
        <f>+'Tourism and Conservation'!J68</f>
        <v>0</v>
      </c>
      <c r="G81" s="146"/>
      <c r="H81" s="146">
        <f>+'Tourism and Conservation'!L68</f>
        <v>0</v>
      </c>
      <c r="I81" s="146"/>
      <c r="J81" s="146">
        <f>+'Tourism and Conservation'!N68</f>
        <v>0</v>
      </c>
      <c r="K81" s="72">
        <f t="shared" si="10"/>
        <v>0</v>
      </c>
      <c r="L81" s="145">
        <f>+'Tourism and Conservation'!Q68</f>
        <v>0</v>
      </c>
      <c r="M81" s="157">
        <f>+'Tourism and Conservation'!R68</f>
        <v>0</v>
      </c>
    </row>
    <row r="82" spans="1:13" ht="12.75">
      <c r="A82" s="71" t="s">
        <v>68</v>
      </c>
      <c r="B82" s="145">
        <f>+'Tourism and Conservation'!F81</f>
        <v>0</v>
      </c>
      <c r="C82" s="206"/>
      <c r="D82" s="146">
        <f>+'Tourism and Conservation'!H81</f>
        <v>0</v>
      </c>
      <c r="E82" s="146"/>
      <c r="F82" s="146">
        <f>+'Tourism and Conservation'!J81</f>
        <v>0</v>
      </c>
      <c r="G82" s="146"/>
      <c r="H82" s="146">
        <f>+'Tourism and Conservation'!L81</f>
        <v>0</v>
      </c>
      <c r="I82" s="146"/>
      <c r="J82" s="146">
        <f>+'Tourism and Conservation'!N81</f>
        <v>0</v>
      </c>
      <c r="K82" s="72">
        <f t="shared" si="10"/>
        <v>0</v>
      </c>
      <c r="L82" s="145">
        <f>+'Tourism and Conservation'!Q82</f>
        <v>0</v>
      </c>
      <c r="M82" s="157">
        <f>+'Tourism and Conservation'!R82</f>
        <v>0</v>
      </c>
    </row>
    <row r="83" spans="1:13" ht="12.75">
      <c r="A83" s="75" t="s">
        <v>63</v>
      </c>
      <c r="B83" s="147">
        <f>SUM(B78:B82)</f>
        <v>0</v>
      </c>
      <c r="C83" s="207"/>
      <c r="D83" s="148">
        <f>SUM(D78:D82)</f>
        <v>0</v>
      </c>
      <c r="E83" s="148"/>
      <c r="F83" s="148">
        <f>SUM(F78:F82)</f>
        <v>0</v>
      </c>
      <c r="G83" s="148"/>
      <c r="H83" s="148">
        <f>SUM(H78:H82)</f>
        <v>0</v>
      </c>
      <c r="I83" s="148"/>
      <c r="J83" s="148">
        <f>SUM(J78:J82)</f>
        <v>0</v>
      </c>
      <c r="K83" s="76">
        <f t="shared" si="10"/>
        <v>0</v>
      </c>
      <c r="L83" s="147">
        <f>SUM(L78:L82)</f>
        <v>0</v>
      </c>
      <c r="M83" s="250">
        <f>SUM(M78:M82)</f>
        <v>0</v>
      </c>
    </row>
    <row r="84" spans="1:13" ht="12.75">
      <c r="A84" s="71" t="s">
        <v>87</v>
      </c>
      <c r="B84" s="145">
        <f>+'Tourism and Conservation'!F85</f>
        <v>0</v>
      </c>
      <c r="C84" s="206"/>
      <c r="D84" s="146">
        <f>+'Tourism and Conservation'!H85</f>
        <v>0</v>
      </c>
      <c r="E84" s="146"/>
      <c r="F84" s="146">
        <f>+'Tourism and Conservation'!J85</f>
        <v>0</v>
      </c>
      <c r="G84" s="146"/>
      <c r="H84" s="146">
        <f>+'Tourism and Conservation'!L85</f>
        <v>0</v>
      </c>
      <c r="I84" s="146"/>
      <c r="J84" s="146">
        <f>+'Tourism and Conservation'!N85</f>
        <v>0</v>
      </c>
      <c r="K84" s="72">
        <f t="shared" si="10"/>
        <v>0</v>
      </c>
      <c r="L84" s="145">
        <f>+'Tourism and Conservation'!Q86</f>
        <v>0</v>
      </c>
      <c r="M84" s="157">
        <f>+'Tourism and Conservation'!R86</f>
        <v>0</v>
      </c>
    </row>
    <row r="85" spans="1:13" ht="12.75">
      <c r="A85" s="71" t="s">
        <v>69</v>
      </c>
      <c r="B85" s="145">
        <f>+'Tourism and Conservation'!F89</f>
        <v>0</v>
      </c>
      <c r="C85" s="206"/>
      <c r="D85" s="146">
        <f>+'Tourism and Conservation'!H89</f>
        <v>0</v>
      </c>
      <c r="E85" s="146"/>
      <c r="F85" s="146">
        <f>+'Tourism and Conservation'!J89</f>
        <v>0</v>
      </c>
      <c r="G85" s="146"/>
      <c r="H85" s="146">
        <f>+'Tourism and Conservation'!L89</f>
        <v>0</v>
      </c>
      <c r="I85" s="146"/>
      <c r="J85" s="146">
        <f>+'Tourism and Conservation'!N89</f>
        <v>0</v>
      </c>
      <c r="K85" s="72">
        <f t="shared" si="10"/>
        <v>0</v>
      </c>
      <c r="L85" s="145">
        <f>+'Tourism and Conservation'!Q90</f>
        <v>0</v>
      </c>
      <c r="M85" s="157">
        <f>+'Tourism and Conservation'!R90</f>
        <v>0</v>
      </c>
    </row>
    <row r="86" spans="1:13" ht="12.75">
      <c r="A86" s="71" t="s">
        <v>88</v>
      </c>
      <c r="B86" s="145">
        <f>+'Tourism and Conservation'!F95</f>
        <v>0</v>
      </c>
      <c r="C86" s="206"/>
      <c r="D86" s="146">
        <f>+'Tourism and Conservation'!H95</f>
        <v>0</v>
      </c>
      <c r="E86" s="146"/>
      <c r="F86" s="146">
        <f>+'Tourism and Conservation'!J95</f>
        <v>0</v>
      </c>
      <c r="G86" s="146"/>
      <c r="H86" s="146">
        <f>+'Tourism and Conservation'!L95</f>
        <v>0</v>
      </c>
      <c r="I86" s="146"/>
      <c r="J86" s="146">
        <f>+'Tourism and Conservation'!N95</f>
        <v>0</v>
      </c>
      <c r="K86" s="72">
        <f t="shared" si="10"/>
        <v>0</v>
      </c>
      <c r="L86" s="145">
        <f>+'Tourism and Conservation'!Q96</f>
        <v>0</v>
      </c>
      <c r="M86" s="157">
        <f>+'Tourism and Conservation'!R96</f>
        <v>0</v>
      </c>
    </row>
    <row r="87" spans="1:13" ht="12.75">
      <c r="A87" s="71" t="s">
        <v>79</v>
      </c>
      <c r="B87" s="145">
        <f>+'Tourism and Conservation'!F98</f>
        <v>0</v>
      </c>
      <c r="C87" s="206"/>
      <c r="D87" s="146">
        <f>+'Tourism and Conservation'!H98</f>
        <v>0</v>
      </c>
      <c r="E87" s="146"/>
      <c r="F87" s="146">
        <f>+'Tourism and Conservation'!J98</f>
        <v>0</v>
      </c>
      <c r="G87" s="146"/>
      <c r="H87" s="146">
        <f>+'Tourism and Conservation'!L98</f>
        <v>0</v>
      </c>
      <c r="I87" s="146"/>
      <c r="J87" s="146">
        <f>+'Tourism and Conservation'!N98</f>
        <v>0</v>
      </c>
      <c r="K87" s="72">
        <f t="shared" si="10"/>
        <v>0</v>
      </c>
      <c r="L87" s="145">
        <f>+'Tourism and Conservation'!Q99</f>
        <v>0</v>
      </c>
      <c r="M87" s="157">
        <f>+'Tourism and Conservation'!R99</f>
        <v>0</v>
      </c>
    </row>
    <row r="88" spans="1:13" ht="13.5" thickBot="1">
      <c r="A88" s="73" t="s">
        <v>89</v>
      </c>
      <c r="B88" s="149">
        <f>+'Tourism and Conservation'!F101</f>
        <v>0</v>
      </c>
      <c r="C88" s="208"/>
      <c r="D88" s="150">
        <f>+'Tourism and Conservation'!H101</f>
        <v>0</v>
      </c>
      <c r="E88" s="150"/>
      <c r="F88" s="150">
        <f>+'Tourism and Conservation'!J101</f>
        <v>0</v>
      </c>
      <c r="G88" s="150"/>
      <c r="H88" s="150">
        <f>+'Tourism and Conservation'!L101</f>
        <v>0</v>
      </c>
      <c r="I88" s="150"/>
      <c r="J88" s="150">
        <f>+'Tourism and Conservation'!N101</f>
        <v>0</v>
      </c>
      <c r="K88" s="74">
        <f t="shared" si="10"/>
        <v>0</v>
      </c>
      <c r="L88" s="149">
        <f>+'Tourism and Conservation'!Q102</f>
        <v>0</v>
      </c>
      <c r="M88" s="251">
        <f>+'Tourism and Conservation'!R102</f>
        <v>0</v>
      </c>
    </row>
    <row r="89" spans="1:13" ht="13.5" thickBot="1">
      <c r="A89" s="77" t="s">
        <v>91</v>
      </c>
      <c r="B89" s="78">
        <f>SUM(B83:B88)</f>
        <v>0</v>
      </c>
      <c r="C89" s="209"/>
      <c r="D89" s="79">
        <f>SUM(D83:D88)</f>
        <v>0</v>
      </c>
      <c r="E89" s="79"/>
      <c r="F89" s="79">
        <f>SUM(F83:F88)</f>
        <v>0</v>
      </c>
      <c r="G89" s="79"/>
      <c r="H89" s="79">
        <f>SUM(H83:H88)</f>
        <v>0</v>
      </c>
      <c r="I89" s="79"/>
      <c r="J89" s="79">
        <f>SUM(J83:J88)</f>
        <v>0</v>
      </c>
      <c r="K89" s="80">
        <f t="shared" si="10"/>
        <v>0</v>
      </c>
      <c r="L89" s="78">
        <f>SUM(L83:L88)</f>
        <v>0</v>
      </c>
      <c r="M89" s="252">
        <f>SUM(M83:M88)</f>
        <v>0</v>
      </c>
    </row>
    <row r="92" ht="15.75" thickBot="1">
      <c r="A92" s="221" t="str">
        <f>+'Market Access'!A7</f>
        <v>Market Access</v>
      </c>
    </row>
    <row r="93" spans="1:15" ht="12.75">
      <c r="A93" s="86" t="s">
        <v>58</v>
      </c>
      <c r="B93" s="136" t="s">
        <v>11</v>
      </c>
      <c r="C93" s="201"/>
      <c r="D93" s="137" t="s">
        <v>12</v>
      </c>
      <c r="E93" s="137"/>
      <c r="F93" s="137" t="s">
        <v>13</v>
      </c>
      <c r="G93" s="137"/>
      <c r="H93" s="137" t="s">
        <v>14</v>
      </c>
      <c r="I93" s="137"/>
      <c r="J93" s="137" t="s">
        <v>15</v>
      </c>
      <c r="K93" s="138" t="s">
        <v>27</v>
      </c>
      <c r="L93" s="226"/>
      <c r="M93" s="111"/>
      <c r="O93">
        <v>4</v>
      </c>
    </row>
    <row r="94" spans="1:13" ht="12.75">
      <c r="A94" s="71"/>
      <c r="B94" s="139">
        <f>Constants!$B$8</f>
        <v>0</v>
      </c>
      <c r="C94" s="202"/>
      <c r="D94" s="140">
        <f>Constants!$D$8</f>
        <v>0</v>
      </c>
      <c r="E94" s="140"/>
      <c r="F94" s="140">
        <f>Constants!$F$8</f>
        <v>0</v>
      </c>
      <c r="G94" s="140"/>
      <c r="H94" s="140">
        <f>Constants!$H$8</f>
        <v>0</v>
      </c>
      <c r="I94" s="140"/>
      <c r="J94" s="140">
        <f>Constants!$J$8</f>
        <v>0</v>
      </c>
      <c r="K94" s="141">
        <f>Constants!$L$8</f>
        <v>0</v>
      </c>
      <c r="L94" s="279" t="s">
        <v>125</v>
      </c>
      <c r="M94" s="280"/>
    </row>
    <row r="95" spans="1:13" ht="13.5" thickBot="1">
      <c r="A95" s="87"/>
      <c r="B95" s="142" t="str">
        <f>Constants!$B$9</f>
        <v>9.5 months</v>
      </c>
      <c r="C95" s="203"/>
      <c r="D95" s="143" t="str">
        <f>Constants!$D$9</f>
        <v>12 months</v>
      </c>
      <c r="E95" s="143"/>
      <c r="F95" s="143" t="str">
        <f>Constants!$F$9</f>
        <v>9 months</v>
      </c>
      <c r="G95" s="143"/>
      <c r="H95" s="143">
        <f>Constants!$H$9</f>
        <v>0</v>
      </c>
      <c r="I95" s="143"/>
      <c r="J95" s="143">
        <f>Constants!$J$9</f>
        <v>0</v>
      </c>
      <c r="K95" s="144" t="str">
        <f>Constants!$L$9</f>
        <v>30.5 months</v>
      </c>
      <c r="L95" s="227" t="s">
        <v>126</v>
      </c>
      <c r="M95" s="228" t="s">
        <v>127</v>
      </c>
    </row>
    <row r="96" spans="1:13" ht="12.75">
      <c r="A96" s="71" t="s">
        <v>59</v>
      </c>
      <c r="B96" s="98">
        <f>+'Market Access'!F34</f>
        <v>0</v>
      </c>
      <c r="C96" s="205"/>
      <c r="D96" s="99">
        <f>+'Market Access'!H34</f>
        <v>0</v>
      </c>
      <c r="E96" s="99"/>
      <c r="F96" s="99">
        <f>+'Market Access'!J34</f>
        <v>0</v>
      </c>
      <c r="G96" s="99"/>
      <c r="H96" s="99">
        <f>+'Market Access'!L34</f>
        <v>0</v>
      </c>
      <c r="I96" s="99"/>
      <c r="J96" s="99">
        <f>+'Market Access'!N34</f>
        <v>0</v>
      </c>
      <c r="K96" s="100">
        <f aca="true" t="shared" si="11" ref="K96:K107">+B96+D96+F96+H96+J96</f>
        <v>0</v>
      </c>
      <c r="L96" s="20">
        <f>+'Market Access'!Q34</f>
        <v>0</v>
      </c>
      <c r="M96" s="253">
        <f>+'Market Access'!R34</f>
        <v>0</v>
      </c>
    </row>
    <row r="97" spans="1:13" ht="12.75">
      <c r="A97" s="71" t="s">
        <v>60</v>
      </c>
      <c r="B97" s="145">
        <f>+'Market Access'!F38</f>
        <v>0</v>
      </c>
      <c r="C97" s="206"/>
      <c r="D97" s="146">
        <f>+'Market Access'!H38</f>
        <v>0</v>
      </c>
      <c r="E97" s="146"/>
      <c r="F97" s="146">
        <f>+'Market Access'!J38</f>
        <v>0</v>
      </c>
      <c r="G97" s="146"/>
      <c r="H97" s="146">
        <f>+'Market Access'!L38</f>
        <v>0</v>
      </c>
      <c r="I97" s="146"/>
      <c r="J97" s="146">
        <f>+'Market Access'!N38</f>
        <v>0</v>
      </c>
      <c r="K97" s="72">
        <f t="shared" si="11"/>
        <v>0</v>
      </c>
      <c r="L97" s="145">
        <f>+'Market Access'!Q38</f>
        <v>0</v>
      </c>
      <c r="M97" s="157">
        <f>+'Market Access'!R38</f>
        <v>0</v>
      </c>
    </row>
    <row r="98" spans="1:13" ht="12.75">
      <c r="A98" s="71" t="s">
        <v>61</v>
      </c>
      <c r="B98" s="145">
        <f>+'Market Access'!F56</f>
        <v>0</v>
      </c>
      <c r="C98" s="206"/>
      <c r="D98" s="146">
        <f>+'Market Access'!H56</f>
        <v>0</v>
      </c>
      <c r="E98" s="146"/>
      <c r="F98" s="146">
        <f>+'Market Access'!J56</f>
        <v>0</v>
      </c>
      <c r="G98" s="146"/>
      <c r="H98" s="146">
        <f>+'Market Access'!L56</f>
        <v>0</v>
      </c>
      <c r="I98" s="146"/>
      <c r="J98" s="146">
        <f>+'Market Access'!N56</f>
        <v>0</v>
      </c>
      <c r="K98" s="72">
        <f t="shared" si="11"/>
        <v>0</v>
      </c>
      <c r="L98" s="145">
        <f>+'Market Access'!Q56</f>
        <v>0</v>
      </c>
      <c r="M98" s="157">
        <f>+'Market Access'!R56</f>
        <v>0</v>
      </c>
    </row>
    <row r="99" spans="1:13" ht="12.75">
      <c r="A99" s="71" t="s">
        <v>62</v>
      </c>
      <c r="B99" s="145">
        <f>+'Market Access'!F68</f>
        <v>0</v>
      </c>
      <c r="C99" s="206"/>
      <c r="D99" s="146">
        <f>+'Market Access'!H68</f>
        <v>0</v>
      </c>
      <c r="E99" s="146"/>
      <c r="F99" s="146">
        <f>+'Market Access'!J68</f>
        <v>0</v>
      </c>
      <c r="G99" s="146"/>
      <c r="H99" s="146">
        <f>+'Market Access'!L68</f>
        <v>0</v>
      </c>
      <c r="I99" s="146"/>
      <c r="J99" s="146">
        <f>+'Market Access'!N68</f>
        <v>0</v>
      </c>
      <c r="K99" s="72">
        <f t="shared" si="11"/>
        <v>0</v>
      </c>
      <c r="L99" s="145">
        <f>+'Market Access'!Q68</f>
        <v>0</v>
      </c>
      <c r="M99" s="157">
        <f>+'Market Access'!R68</f>
        <v>0</v>
      </c>
    </row>
    <row r="100" spans="1:13" ht="12.75">
      <c r="A100" s="71" t="s">
        <v>68</v>
      </c>
      <c r="B100" s="145">
        <f>+'Market Access'!F82</f>
        <v>0</v>
      </c>
      <c r="C100" s="206"/>
      <c r="D100" s="146">
        <f>+'Market Access'!H82</f>
        <v>0</v>
      </c>
      <c r="E100" s="146"/>
      <c r="F100" s="146">
        <f>+'Market Access'!J82</f>
        <v>0</v>
      </c>
      <c r="G100" s="146"/>
      <c r="H100" s="146">
        <f>+'Market Access'!L82</f>
        <v>0</v>
      </c>
      <c r="I100" s="146"/>
      <c r="J100" s="146">
        <f>+'Market Access'!N82</f>
        <v>0</v>
      </c>
      <c r="K100" s="72">
        <f t="shared" si="11"/>
        <v>0</v>
      </c>
      <c r="L100" s="145">
        <f>+'Market Access'!Q82</f>
        <v>0</v>
      </c>
      <c r="M100" s="157">
        <f>+'Market Access'!R82</f>
        <v>0</v>
      </c>
    </row>
    <row r="101" spans="1:13" ht="12.75">
      <c r="A101" s="75" t="s">
        <v>63</v>
      </c>
      <c r="B101" s="147">
        <f>SUM(B96:B100)</f>
        <v>0</v>
      </c>
      <c r="C101" s="207"/>
      <c r="D101" s="148">
        <f>SUM(D96:D100)</f>
        <v>0</v>
      </c>
      <c r="E101" s="148"/>
      <c r="F101" s="148">
        <f>SUM(F96:F100)</f>
        <v>0</v>
      </c>
      <c r="G101" s="148"/>
      <c r="H101" s="148">
        <f>SUM(H96:H100)</f>
        <v>0</v>
      </c>
      <c r="I101" s="148"/>
      <c r="J101" s="148">
        <f>SUM(J96:J100)</f>
        <v>0</v>
      </c>
      <c r="K101" s="76">
        <f t="shared" si="11"/>
        <v>0</v>
      </c>
      <c r="L101" s="147">
        <f>SUM(L96:L100)</f>
        <v>0</v>
      </c>
      <c r="M101" s="250">
        <f>SUM(M96:M100)</f>
        <v>0</v>
      </c>
    </row>
    <row r="102" spans="1:13" ht="12.75">
      <c r="A102" s="71" t="s">
        <v>87</v>
      </c>
      <c r="B102" s="145">
        <f>+'Market Access'!F86</f>
        <v>0</v>
      </c>
      <c r="C102" s="206"/>
      <c r="D102" s="146">
        <f>+'Market Access'!H86</f>
        <v>0</v>
      </c>
      <c r="E102" s="146"/>
      <c r="F102" s="146">
        <f>+'Market Access'!J86</f>
        <v>0</v>
      </c>
      <c r="G102" s="146"/>
      <c r="H102" s="146">
        <f>+'Market Access'!L86</f>
        <v>0</v>
      </c>
      <c r="I102" s="146"/>
      <c r="J102" s="146">
        <f>+'Market Access'!N86</f>
        <v>0</v>
      </c>
      <c r="K102" s="72">
        <f t="shared" si="11"/>
        <v>0</v>
      </c>
      <c r="L102" s="145">
        <f>+'Market Access'!Q86</f>
        <v>0</v>
      </c>
      <c r="M102" s="157">
        <f>+'Market Access'!R86</f>
        <v>0</v>
      </c>
    </row>
    <row r="103" spans="1:13" ht="12.75">
      <c r="A103" s="71" t="s">
        <v>69</v>
      </c>
      <c r="B103" s="145">
        <f>+'Market Access'!F90</f>
        <v>0</v>
      </c>
      <c r="C103" s="206"/>
      <c r="D103" s="146">
        <f>+'Market Access'!H90</f>
        <v>0</v>
      </c>
      <c r="E103" s="146"/>
      <c r="F103" s="146">
        <f>+'Market Access'!J90</f>
        <v>0</v>
      </c>
      <c r="G103" s="146"/>
      <c r="H103" s="146">
        <f>+'Market Access'!L90</f>
        <v>0</v>
      </c>
      <c r="I103" s="146"/>
      <c r="J103" s="146">
        <f>+'Market Access'!N90</f>
        <v>0</v>
      </c>
      <c r="K103" s="72">
        <f t="shared" si="11"/>
        <v>0</v>
      </c>
      <c r="L103" s="145">
        <f>+'Market Access'!Q90</f>
        <v>0</v>
      </c>
      <c r="M103" s="157">
        <f>+'Market Access'!R90</f>
        <v>0</v>
      </c>
    </row>
    <row r="104" spans="1:13" ht="12.75">
      <c r="A104" s="71" t="s">
        <v>88</v>
      </c>
      <c r="B104" s="145">
        <f>+'Market Access'!F96</f>
        <v>0</v>
      </c>
      <c r="C104" s="206"/>
      <c r="D104" s="146">
        <f>+'Market Access'!H96</f>
        <v>0</v>
      </c>
      <c r="E104" s="146"/>
      <c r="F104" s="146">
        <f>+'Market Access'!J96</f>
        <v>0</v>
      </c>
      <c r="G104" s="146"/>
      <c r="H104" s="146">
        <f>+'Market Access'!L96</f>
        <v>0</v>
      </c>
      <c r="I104" s="146"/>
      <c r="J104" s="146">
        <f>+'Market Access'!N96</f>
        <v>0</v>
      </c>
      <c r="K104" s="72">
        <f t="shared" si="11"/>
        <v>0</v>
      </c>
      <c r="L104" s="145">
        <f>+'Market Access'!Q96</f>
        <v>0</v>
      </c>
      <c r="M104" s="157">
        <f>+'Market Access'!R96</f>
        <v>0</v>
      </c>
    </row>
    <row r="105" spans="1:13" ht="12.75">
      <c r="A105" s="71" t="s">
        <v>79</v>
      </c>
      <c r="B105" s="145">
        <f>+'Market Access'!F99</f>
        <v>0</v>
      </c>
      <c r="C105" s="206"/>
      <c r="D105" s="146">
        <f>+'Market Access'!H99</f>
        <v>0</v>
      </c>
      <c r="E105" s="146"/>
      <c r="F105" s="146">
        <f>+'Market Access'!J99</f>
        <v>0</v>
      </c>
      <c r="G105" s="146"/>
      <c r="H105" s="146">
        <f>+'Market Access'!L99</f>
        <v>0</v>
      </c>
      <c r="I105" s="146"/>
      <c r="J105" s="146">
        <f>+'Market Access'!N99</f>
        <v>0</v>
      </c>
      <c r="K105" s="72">
        <f t="shared" si="11"/>
        <v>0</v>
      </c>
      <c r="L105" s="145">
        <f>+'Market Access'!Q99</f>
        <v>0</v>
      </c>
      <c r="M105" s="157">
        <f>+'Market Access'!R99</f>
        <v>0</v>
      </c>
    </row>
    <row r="106" spans="1:13" ht="13.5" thickBot="1">
      <c r="A106" s="73" t="s">
        <v>89</v>
      </c>
      <c r="B106" s="149">
        <f>+'Market Access'!F102</f>
        <v>0</v>
      </c>
      <c r="C106" s="208"/>
      <c r="D106" s="150">
        <f>+'Market Access'!H102</f>
        <v>0</v>
      </c>
      <c r="E106" s="150"/>
      <c r="F106" s="150">
        <f>+'Market Access'!J102</f>
        <v>0</v>
      </c>
      <c r="G106" s="150"/>
      <c r="H106" s="150">
        <f>+'Market Access'!L102</f>
        <v>0</v>
      </c>
      <c r="I106" s="150"/>
      <c r="J106" s="150">
        <f>+'Market Access'!N102</f>
        <v>0</v>
      </c>
      <c r="K106" s="74">
        <f t="shared" si="11"/>
        <v>0</v>
      </c>
      <c r="L106" s="149">
        <f>+'Market Access'!Q102</f>
        <v>0</v>
      </c>
      <c r="M106" s="251">
        <f>+'Market Access'!R102</f>
        <v>0</v>
      </c>
    </row>
    <row r="107" spans="1:13" ht="13.5" thickBot="1">
      <c r="A107" s="77" t="s">
        <v>91</v>
      </c>
      <c r="B107" s="78">
        <f>SUM(B101:B106)</f>
        <v>0</v>
      </c>
      <c r="C107" s="209"/>
      <c r="D107" s="79">
        <f>SUM(D101:D106)</f>
        <v>0</v>
      </c>
      <c r="E107" s="79"/>
      <c r="F107" s="79">
        <f>SUM(F101:F106)</f>
        <v>0</v>
      </c>
      <c r="G107" s="79"/>
      <c r="H107" s="79">
        <f>SUM(H101:H106)</f>
        <v>0</v>
      </c>
      <c r="I107" s="79"/>
      <c r="J107" s="79">
        <f>SUM(J101:J106)</f>
        <v>0</v>
      </c>
      <c r="K107" s="80">
        <f t="shared" si="11"/>
        <v>0</v>
      </c>
      <c r="L107" s="78">
        <f>SUM(L101:L106)</f>
        <v>0</v>
      </c>
      <c r="M107" s="252">
        <f>SUM(M101:M106)</f>
        <v>0</v>
      </c>
    </row>
    <row r="110" ht="15.75" thickBot="1">
      <c r="A110" s="221" t="str">
        <f>+'Communication &amp; Networking'!A7</f>
        <v>Communication &amp; Networking</v>
      </c>
    </row>
    <row r="111" spans="1:15" ht="12.75">
      <c r="A111" s="86" t="s">
        <v>58</v>
      </c>
      <c r="B111" s="136" t="s">
        <v>11</v>
      </c>
      <c r="C111" s="201"/>
      <c r="D111" s="137" t="s">
        <v>12</v>
      </c>
      <c r="E111" s="137"/>
      <c r="F111" s="137" t="s">
        <v>13</v>
      </c>
      <c r="G111" s="137"/>
      <c r="H111" s="137" t="s">
        <v>14</v>
      </c>
      <c r="I111" s="137"/>
      <c r="J111" s="137" t="s">
        <v>15</v>
      </c>
      <c r="K111" s="138" t="s">
        <v>27</v>
      </c>
      <c r="L111" s="226"/>
      <c r="M111" s="111"/>
      <c r="O111">
        <v>5</v>
      </c>
    </row>
    <row r="112" spans="1:13" ht="12.75">
      <c r="A112" s="71"/>
      <c r="B112" s="139">
        <f>Constants!$B$8</f>
        <v>0</v>
      </c>
      <c r="C112" s="202"/>
      <c r="D112" s="140">
        <f>Constants!$D$8</f>
        <v>0</v>
      </c>
      <c r="E112" s="140"/>
      <c r="F112" s="140">
        <f>Constants!$F$8</f>
        <v>0</v>
      </c>
      <c r="G112" s="140"/>
      <c r="H112" s="140">
        <f>Constants!$H$8</f>
        <v>0</v>
      </c>
      <c r="I112" s="140"/>
      <c r="J112" s="140">
        <f>Constants!$J$8</f>
        <v>0</v>
      </c>
      <c r="K112" s="141">
        <f>Constants!$L$8</f>
        <v>0</v>
      </c>
      <c r="L112" s="279" t="s">
        <v>125</v>
      </c>
      <c r="M112" s="280"/>
    </row>
    <row r="113" spans="1:13" ht="13.5" thickBot="1">
      <c r="A113" s="87"/>
      <c r="B113" s="142" t="str">
        <f>Constants!$B$9</f>
        <v>9.5 months</v>
      </c>
      <c r="C113" s="203"/>
      <c r="D113" s="143" t="str">
        <f>Constants!$D$9</f>
        <v>12 months</v>
      </c>
      <c r="E113" s="143"/>
      <c r="F113" s="143" t="str">
        <f>Constants!$F$9</f>
        <v>9 months</v>
      </c>
      <c r="G113" s="143"/>
      <c r="H113" s="143">
        <f>Constants!$H$9</f>
        <v>0</v>
      </c>
      <c r="I113" s="143"/>
      <c r="J113" s="143">
        <f>Constants!$J$9</f>
        <v>0</v>
      </c>
      <c r="K113" s="144" t="str">
        <f>Constants!$L$9</f>
        <v>30.5 months</v>
      </c>
      <c r="L113" s="227" t="s">
        <v>126</v>
      </c>
      <c r="M113" s="228" t="s">
        <v>127</v>
      </c>
    </row>
    <row r="114" spans="1:13" ht="12.75">
      <c r="A114" s="71" t="s">
        <v>59</v>
      </c>
      <c r="B114" s="98">
        <f>+'Communication &amp; Networking'!F$34</f>
        <v>0</v>
      </c>
      <c r="C114" s="205">
        <f>+'Communication &amp; Networking'!G$34</f>
        <v>0</v>
      </c>
      <c r="D114" s="99">
        <f>+'Communication &amp; Networking'!H$34</f>
        <v>0</v>
      </c>
      <c r="E114" s="99">
        <f>+'Communication &amp; Networking'!I$34</f>
        <v>0</v>
      </c>
      <c r="F114" s="99">
        <f>+'Communication &amp; Networking'!J$34</f>
        <v>0</v>
      </c>
      <c r="G114" s="99">
        <f>+'Communication &amp; Networking'!K$34</f>
        <v>0</v>
      </c>
      <c r="H114" s="99">
        <f>+'Communication &amp; Networking'!L$34</f>
        <v>0</v>
      </c>
      <c r="I114" s="99">
        <f>+'Communication &amp; Networking'!M$34</f>
        <v>0</v>
      </c>
      <c r="J114" s="99">
        <f>+'Communication &amp; Networking'!N$34</f>
        <v>0</v>
      </c>
      <c r="K114" s="100">
        <f aca="true" t="shared" si="12" ref="K114:K125">+B114+D114+F114+H114+J114</f>
        <v>0</v>
      </c>
      <c r="L114" s="20">
        <f>+'Communication &amp; Networking'!Q$34</f>
        <v>0</v>
      </c>
      <c r="M114" s="253">
        <f>+'Communication &amp; Networking'!R$34</f>
        <v>0</v>
      </c>
    </row>
    <row r="115" spans="1:13" ht="12.75">
      <c r="A115" s="71" t="s">
        <v>60</v>
      </c>
      <c r="B115" s="145">
        <f>+'Communication &amp; Networking'!F$38</f>
        <v>0</v>
      </c>
      <c r="C115" s="206">
        <f>+'Communication &amp; Networking'!G$38</f>
        <v>0</v>
      </c>
      <c r="D115" s="146">
        <f>+'Communication &amp; Networking'!H$38</f>
        <v>0</v>
      </c>
      <c r="E115" s="146">
        <f>+'Communication &amp; Networking'!I$38</f>
        <v>0</v>
      </c>
      <c r="F115" s="146">
        <f>+'Communication &amp; Networking'!J$38</f>
        <v>0</v>
      </c>
      <c r="G115" s="146">
        <f>+'Communication &amp; Networking'!K$38</f>
        <v>0</v>
      </c>
      <c r="H115" s="146">
        <f>+'Communication &amp; Networking'!L$38</f>
        <v>0</v>
      </c>
      <c r="I115" s="146">
        <f>+'Communication &amp; Networking'!M$38</f>
        <v>0</v>
      </c>
      <c r="J115" s="146">
        <f>+'Communication &amp; Networking'!N$38</f>
        <v>0</v>
      </c>
      <c r="K115" s="72">
        <f t="shared" si="12"/>
        <v>0</v>
      </c>
      <c r="L115" s="145">
        <f>+'Communication &amp; Networking'!Q$38</f>
        <v>0</v>
      </c>
      <c r="M115" s="157">
        <f>+'Communication &amp; Networking'!R$38</f>
        <v>0</v>
      </c>
    </row>
    <row r="116" spans="1:13" ht="12.75">
      <c r="A116" s="71" t="s">
        <v>61</v>
      </c>
      <c r="B116" s="145">
        <f>+'Communication &amp; Networking'!F$56</f>
        <v>0</v>
      </c>
      <c r="C116" s="206">
        <f>+'Communication &amp; Networking'!G$56</f>
        <v>0</v>
      </c>
      <c r="D116" s="146">
        <f>+'Communication &amp; Networking'!H$56</f>
        <v>0</v>
      </c>
      <c r="E116" s="146">
        <f>+'Communication &amp; Networking'!I$56</f>
        <v>0</v>
      </c>
      <c r="F116" s="146">
        <f>+'Communication &amp; Networking'!J$56</f>
        <v>0</v>
      </c>
      <c r="G116" s="146">
        <f>+'Communication &amp; Networking'!K$56</f>
        <v>0</v>
      </c>
      <c r="H116" s="146">
        <f>+'Communication &amp; Networking'!L$56</f>
        <v>0</v>
      </c>
      <c r="I116" s="146">
        <f>+'Communication &amp; Networking'!M$56</f>
        <v>0</v>
      </c>
      <c r="J116" s="146">
        <f>+'Communication &amp; Networking'!N$56</f>
        <v>0</v>
      </c>
      <c r="K116" s="72">
        <f t="shared" si="12"/>
        <v>0</v>
      </c>
      <c r="L116" s="145">
        <f>+'Communication &amp; Networking'!Q$56</f>
        <v>0</v>
      </c>
      <c r="M116" s="157">
        <f>+'Communication &amp; Networking'!R$56</f>
        <v>0</v>
      </c>
    </row>
    <row r="117" spans="1:13" ht="12.75">
      <c r="A117" s="71" t="s">
        <v>62</v>
      </c>
      <c r="B117" s="145">
        <f>+'Communication &amp; Networking'!F$68</f>
        <v>0</v>
      </c>
      <c r="C117" s="206">
        <f>+'Communication &amp; Networking'!G$68</f>
        <v>0</v>
      </c>
      <c r="D117" s="146">
        <f>+'Communication &amp; Networking'!H$68</f>
        <v>0</v>
      </c>
      <c r="E117" s="146">
        <f>+'Communication &amp; Networking'!I$68</f>
        <v>0</v>
      </c>
      <c r="F117" s="146">
        <f>+'Communication &amp; Networking'!J$68</f>
        <v>0</v>
      </c>
      <c r="G117" s="146">
        <f>+'Communication &amp; Networking'!K$68</f>
        <v>0</v>
      </c>
      <c r="H117" s="146">
        <f>+'Communication &amp; Networking'!L$68</f>
        <v>0</v>
      </c>
      <c r="I117" s="146">
        <f>+'Communication &amp; Networking'!M$68</f>
        <v>0</v>
      </c>
      <c r="J117" s="146">
        <f>+'Communication &amp; Networking'!N$68</f>
        <v>0</v>
      </c>
      <c r="K117" s="72">
        <f t="shared" si="12"/>
        <v>0</v>
      </c>
      <c r="L117" s="145">
        <f>+'Communication &amp; Networking'!Q$68</f>
        <v>0</v>
      </c>
      <c r="M117" s="157">
        <f>+'Communication &amp; Networking'!R$68</f>
        <v>0</v>
      </c>
    </row>
    <row r="118" spans="1:13" ht="12.75">
      <c r="A118" s="71" t="s">
        <v>68</v>
      </c>
      <c r="B118" s="145">
        <f>+'Communication &amp; Networking'!F$82</f>
        <v>0</v>
      </c>
      <c r="C118" s="206">
        <f>+'Communication &amp; Networking'!G$82</f>
        <v>0</v>
      </c>
      <c r="D118" s="146">
        <f>+'Communication &amp; Networking'!H$82</f>
        <v>0</v>
      </c>
      <c r="E118" s="146">
        <f>+'Communication &amp; Networking'!I$82</f>
        <v>0</v>
      </c>
      <c r="F118" s="146">
        <f>+'Communication &amp; Networking'!J$82</f>
        <v>0</v>
      </c>
      <c r="G118" s="146">
        <f>+'Communication &amp; Networking'!K$82</f>
        <v>0</v>
      </c>
      <c r="H118" s="146">
        <f>+'Communication &amp; Networking'!L$82</f>
        <v>0</v>
      </c>
      <c r="I118" s="146">
        <f>+'Communication &amp; Networking'!M$82</f>
        <v>0</v>
      </c>
      <c r="J118" s="146">
        <f>+'Communication &amp; Networking'!N$82</f>
        <v>0</v>
      </c>
      <c r="K118" s="72">
        <f t="shared" si="12"/>
        <v>0</v>
      </c>
      <c r="L118" s="145">
        <f>+'Communication &amp; Networking'!Q$82</f>
        <v>0</v>
      </c>
      <c r="M118" s="157">
        <f>+'Communication &amp; Networking'!R$82</f>
        <v>0</v>
      </c>
    </row>
    <row r="119" spans="1:13" ht="12.75">
      <c r="A119" s="75" t="s">
        <v>63</v>
      </c>
      <c r="B119" s="147">
        <f>SUM(B114:B118)</f>
        <v>0</v>
      </c>
      <c r="C119" s="207">
        <f aca="true" t="shared" si="13" ref="C119:J119">SUM(C114:C118)</f>
        <v>0</v>
      </c>
      <c r="D119" s="148">
        <f t="shared" si="13"/>
        <v>0</v>
      </c>
      <c r="E119" s="148">
        <f t="shared" si="13"/>
        <v>0</v>
      </c>
      <c r="F119" s="148">
        <f t="shared" si="13"/>
        <v>0</v>
      </c>
      <c r="G119" s="148">
        <f t="shared" si="13"/>
        <v>0</v>
      </c>
      <c r="H119" s="148">
        <f t="shared" si="13"/>
        <v>0</v>
      </c>
      <c r="I119" s="148">
        <f t="shared" si="13"/>
        <v>0</v>
      </c>
      <c r="J119" s="148">
        <f t="shared" si="13"/>
        <v>0</v>
      </c>
      <c r="K119" s="76">
        <f t="shared" si="12"/>
        <v>0</v>
      </c>
      <c r="L119" s="147">
        <f>SUM(L114:L118)</f>
        <v>0</v>
      </c>
      <c r="M119" s="250">
        <f>SUM(M114:M118)</f>
        <v>0</v>
      </c>
    </row>
    <row r="120" spans="1:13" ht="12.75">
      <c r="A120" s="71" t="s">
        <v>87</v>
      </c>
      <c r="B120" s="145">
        <f>+'Communication &amp; Networking'!F$86</f>
        <v>0</v>
      </c>
      <c r="C120" s="206">
        <f>+'Communication &amp; Networking'!G$86</f>
        <v>0</v>
      </c>
      <c r="D120" s="146">
        <f>+'Communication &amp; Networking'!H$86</f>
        <v>0</v>
      </c>
      <c r="E120" s="146">
        <f>+'Communication &amp; Networking'!I$86</f>
        <v>0</v>
      </c>
      <c r="F120" s="146">
        <f>+'Communication &amp; Networking'!J$86</f>
        <v>0</v>
      </c>
      <c r="G120" s="146">
        <f>+'Communication &amp; Networking'!K$86</f>
        <v>0</v>
      </c>
      <c r="H120" s="146">
        <f>+'Communication &amp; Networking'!L$86</f>
        <v>0</v>
      </c>
      <c r="I120" s="146">
        <f>+'Communication &amp; Networking'!M$86</f>
        <v>0</v>
      </c>
      <c r="J120" s="146">
        <f>+'Communication &amp; Networking'!N$86</f>
        <v>0</v>
      </c>
      <c r="K120" s="72">
        <f t="shared" si="12"/>
        <v>0</v>
      </c>
      <c r="L120" s="145">
        <f>+'Communication &amp; Networking'!Q$86</f>
        <v>0</v>
      </c>
      <c r="M120" s="157">
        <f>+'Communication &amp; Networking'!R$86</f>
        <v>0</v>
      </c>
    </row>
    <row r="121" spans="1:13" ht="12.75">
      <c r="A121" s="71" t="s">
        <v>69</v>
      </c>
      <c r="B121" s="145">
        <f>+'Communication &amp; Networking'!F$90</f>
        <v>0</v>
      </c>
      <c r="C121" s="206">
        <f>+'Communication &amp; Networking'!G$90</f>
        <v>0</v>
      </c>
      <c r="D121" s="146">
        <f>+'Communication &amp; Networking'!H$90</f>
        <v>0</v>
      </c>
      <c r="E121" s="146">
        <f>+'Communication &amp; Networking'!I$90</f>
        <v>0</v>
      </c>
      <c r="F121" s="146">
        <f>+'Communication &amp; Networking'!J$90</f>
        <v>0</v>
      </c>
      <c r="G121" s="146">
        <f>+'Communication &amp; Networking'!K$90</f>
        <v>0</v>
      </c>
      <c r="H121" s="146">
        <f>+'Communication &amp; Networking'!L$90</f>
        <v>0</v>
      </c>
      <c r="I121" s="146">
        <f>+'Communication &amp; Networking'!M$90</f>
        <v>0</v>
      </c>
      <c r="J121" s="146">
        <f>+'Communication &amp; Networking'!N$90</f>
        <v>0</v>
      </c>
      <c r="K121" s="72">
        <f t="shared" si="12"/>
        <v>0</v>
      </c>
      <c r="L121" s="145">
        <f>+'Communication &amp; Networking'!Q$90</f>
        <v>0</v>
      </c>
      <c r="M121" s="157">
        <f>+'Communication &amp; Networking'!R$90</f>
        <v>0</v>
      </c>
    </row>
    <row r="122" spans="1:13" ht="12.75">
      <c r="A122" s="71" t="s">
        <v>88</v>
      </c>
      <c r="B122" s="145">
        <f>+'Communication &amp; Networking'!F$96</f>
        <v>0</v>
      </c>
      <c r="C122" s="206">
        <f>+'Communication &amp; Networking'!G$96</f>
        <v>0</v>
      </c>
      <c r="D122" s="146">
        <f>+'Communication &amp; Networking'!H$96</f>
        <v>0</v>
      </c>
      <c r="E122" s="146">
        <f>+'Communication &amp; Networking'!I$96</f>
        <v>0</v>
      </c>
      <c r="F122" s="146">
        <f>+'Communication &amp; Networking'!J$96</f>
        <v>0</v>
      </c>
      <c r="G122" s="146">
        <f>+'Communication &amp; Networking'!K$96</f>
        <v>0</v>
      </c>
      <c r="H122" s="146">
        <f>+'Communication &amp; Networking'!L$96</f>
        <v>0</v>
      </c>
      <c r="I122" s="146">
        <f>+'Communication &amp; Networking'!M$96</f>
        <v>0</v>
      </c>
      <c r="J122" s="146">
        <f>+'Communication &amp; Networking'!N$96</f>
        <v>0</v>
      </c>
      <c r="K122" s="72">
        <f t="shared" si="12"/>
        <v>0</v>
      </c>
      <c r="L122" s="145">
        <f>+'Communication &amp; Networking'!Q$96</f>
        <v>0</v>
      </c>
      <c r="M122" s="157">
        <f>+'Communication &amp; Networking'!R$96</f>
        <v>0</v>
      </c>
    </row>
    <row r="123" spans="1:13" ht="12.75">
      <c r="A123" s="71" t="s">
        <v>79</v>
      </c>
      <c r="B123" s="145">
        <f>+'Communication &amp; Networking'!F$99</f>
        <v>0</v>
      </c>
      <c r="C123" s="206">
        <f>+'Communication &amp; Networking'!G$99</f>
        <v>0</v>
      </c>
      <c r="D123" s="146">
        <f>+'Communication &amp; Networking'!H$99</f>
        <v>0</v>
      </c>
      <c r="E123" s="146">
        <f>+'Communication &amp; Networking'!I$99</f>
        <v>0</v>
      </c>
      <c r="F123" s="146">
        <f>+'Communication &amp; Networking'!J$99</f>
        <v>0</v>
      </c>
      <c r="G123" s="146">
        <f>+'Communication &amp; Networking'!K$99</f>
        <v>0</v>
      </c>
      <c r="H123" s="146">
        <f>+'Communication &amp; Networking'!L$99</f>
        <v>0</v>
      </c>
      <c r="I123" s="146">
        <f>+'Communication &amp; Networking'!M$99</f>
        <v>0</v>
      </c>
      <c r="J123" s="146">
        <f>+'Communication &amp; Networking'!N$99</f>
        <v>0</v>
      </c>
      <c r="K123" s="72">
        <f t="shared" si="12"/>
        <v>0</v>
      </c>
      <c r="L123" s="145">
        <f>+'Communication &amp; Networking'!Q$99</f>
        <v>0</v>
      </c>
      <c r="M123" s="157">
        <f>+'Communication &amp; Networking'!R$99</f>
        <v>0</v>
      </c>
    </row>
    <row r="124" spans="1:13" ht="13.5" thickBot="1">
      <c r="A124" s="73" t="s">
        <v>89</v>
      </c>
      <c r="B124" s="149">
        <f>+'Communication &amp; Networking'!F$102</f>
        <v>0</v>
      </c>
      <c r="C124" s="208">
        <f>+'Communication &amp; Networking'!G$102</f>
        <v>0</v>
      </c>
      <c r="D124" s="150">
        <f>+'Communication &amp; Networking'!H$102</f>
        <v>0</v>
      </c>
      <c r="E124" s="150">
        <f>+'Communication &amp; Networking'!I$102</f>
        <v>0</v>
      </c>
      <c r="F124" s="150">
        <f>+'Communication &amp; Networking'!J$102</f>
        <v>0</v>
      </c>
      <c r="G124" s="150">
        <f>+'Communication &amp; Networking'!K$102</f>
        <v>0</v>
      </c>
      <c r="H124" s="150">
        <f>+'Communication &amp; Networking'!L$102</f>
        <v>0</v>
      </c>
      <c r="I124" s="150">
        <f>+'Communication &amp; Networking'!M$102</f>
        <v>0</v>
      </c>
      <c r="J124" s="150">
        <f>+'Communication &amp; Networking'!N$102</f>
        <v>0</v>
      </c>
      <c r="K124" s="74">
        <f t="shared" si="12"/>
        <v>0</v>
      </c>
      <c r="L124" s="149">
        <f>+'Communication &amp; Networking'!Q$102</f>
        <v>0</v>
      </c>
      <c r="M124" s="251">
        <f>+'Communication &amp; Networking'!R$102</f>
        <v>0</v>
      </c>
    </row>
    <row r="125" spans="1:13" ht="13.5" thickBot="1">
      <c r="A125" s="77" t="s">
        <v>91</v>
      </c>
      <c r="B125" s="78">
        <f>SUM(B119:B124)</f>
        <v>0</v>
      </c>
      <c r="C125" s="209">
        <f aca="true" t="shared" si="14" ref="C125:J125">SUM(C119:C124)</f>
        <v>0</v>
      </c>
      <c r="D125" s="79">
        <f t="shared" si="14"/>
        <v>0</v>
      </c>
      <c r="E125" s="79">
        <f t="shared" si="14"/>
        <v>0</v>
      </c>
      <c r="F125" s="79">
        <f t="shared" si="14"/>
        <v>0</v>
      </c>
      <c r="G125" s="79">
        <f t="shared" si="14"/>
        <v>0</v>
      </c>
      <c r="H125" s="79">
        <f t="shared" si="14"/>
        <v>0</v>
      </c>
      <c r="I125" s="79">
        <f t="shared" si="14"/>
        <v>0</v>
      </c>
      <c r="J125" s="79">
        <f t="shared" si="14"/>
        <v>0</v>
      </c>
      <c r="K125" s="80">
        <f t="shared" si="12"/>
        <v>0</v>
      </c>
      <c r="L125" s="78">
        <f>SUM(L119:L124)</f>
        <v>0</v>
      </c>
      <c r="M125" s="252">
        <f>SUM(M119:M124)</f>
        <v>0</v>
      </c>
    </row>
    <row r="128" ht="15.75" thickBot="1">
      <c r="A128" s="221" t="str">
        <f>+'Community Benefits from Tourism'!A7</f>
        <v>Community Benefits from Tourism</v>
      </c>
    </row>
    <row r="129" spans="1:15" ht="12.75">
      <c r="A129" s="86" t="s">
        <v>58</v>
      </c>
      <c r="B129" s="136" t="s">
        <v>11</v>
      </c>
      <c r="C129" s="201"/>
      <c r="D129" s="137" t="s">
        <v>12</v>
      </c>
      <c r="E129" s="137"/>
      <c r="F129" s="137" t="s">
        <v>13</v>
      </c>
      <c r="G129" s="137"/>
      <c r="H129" s="137" t="s">
        <v>14</v>
      </c>
      <c r="I129" s="137"/>
      <c r="J129" s="137" t="s">
        <v>15</v>
      </c>
      <c r="K129" s="138" t="s">
        <v>27</v>
      </c>
      <c r="L129" s="226"/>
      <c r="M129" s="111"/>
      <c r="O129">
        <v>6</v>
      </c>
    </row>
    <row r="130" spans="1:13" ht="12.75">
      <c r="A130" s="71"/>
      <c r="B130" s="139">
        <f>Constants!$B$8</f>
        <v>0</v>
      </c>
      <c r="C130" s="202"/>
      <c r="D130" s="140">
        <f>Constants!$D$8</f>
        <v>0</v>
      </c>
      <c r="E130" s="140"/>
      <c r="F130" s="140">
        <f>Constants!$F$8</f>
        <v>0</v>
      </c>
      <c r="G130" s="140"/>
      <c r="H130" s="140">
        <f>Constants!$H$8</f>
        <v>0</v>
      </c>
      <c r="I130" s="140"/>
      <c r="J130" s="140">
        <f>Constants!$J$8</f>
        <v>0</v>
      </c>
      <c r="K130" s="141">
        <f>Constants!$L$8</f>
        <v>0</v>
      </c>
      <c r="L130" s="279" t="s">
        <v>125</v>
      </c>
      <c r="M130" s="280"/>
    </row>
    <row r="131" spans="1:13" ht="13.5" thickBot="1">
      <c r="A131" s="87"/>
      <c r="B131" s="142" t="str">
        <f>Constants!$B$9</f>
        <v>9.5 months</v>
      </c>
      <c r="C131" s="203"/>
      <c r="D131" s="143" t="str">
        <f>Constants!$D$9</f>
        <v>12 months</v>
      </c>
      <c r="E131" s="143"/>
      <c r="F131" s="143" t="str">
        <f>Constants!$F$9</f>
        <v>9 months</v>
      </c>
      <c r="G131" s="143"/>
      <c r="H131" s="143">
        <f>Constants!$H$9</f>
        <v>0</v>
      </c>
      <c r="I131" s="143"/>
      <c r="J131" s="143">
        <f>Constants!$J$9</f>
        <v>0</v>
      </c>
      <c r="K131" s="144" t="str">
        <f>Constants!$L$9</f>
        <v>30.5 months</v>
      </c>
      <c r="L131" s="227" t="s">
        <v>126</v>
      </c>
      <c r="M131" s="228" t="s">
        <v>127</v>
      </c>
    </row>
    <row r="132" spans="1:13" ht="12.75">
      <c r="A132" s="71" t="s">
        <v>59</v>
      </c>
      <c r="B132" s="98">
        <f>+'Community Benefits from Tourism'!F$34</f>
        <v>0</v>
      </c>
      <c r="C132" s="205">
        <f>+'Communication &amp; Networking'!G$34</f>
        <v>0</v>
      </c>
      <c r="D132" s="99">
        <f>+'Community Benefits from Tourism'!H$34</f>
        <v>0</v>
      </c>
      <c r="E132" s="99">
        <f>+'Community Benefits from Tourism'!I$34</f>
        <v>0</v>
      </c>
      <c r="F132" s="99">
        <f>+'Community Benefits from Tourism'!J$34</f>
        <v>0</v>
      </c>
      <c r="G132" s="99">
        <f>+'Community Benefits from Tourism'!K$34</f>
        <v>0</v>
      </c>
      <c r="H132" s="99">
        <f>+'Community Benefits from Tourism'!L$34</f>
        <v>0</v>
      </c>
      <c r="I132" s="99">
        <f>+'Community Benefits from Tourism'!M$34</f>
        <v>0</v>
      </c>
      <c r="J132" s="99">
        <f>+'Community Benefits from Tourism'!N$34</f>
        <v>0</v>
      </c>
      <c r="K132" s="100">
        <f aca="true" t="shared" si="15" ref="K132:K143">+B132+D132+F132+H132+J132</f>
        <v>0</v>
      </c>
      <c r="L132" s="20">
        <f>+'Community Benefits from Tourism'!Q$34</f>
        <v>0</v>
      </c>
      <c r="M132" s="253">
        <f>+'Community Benefits from Tourism'!R$34</f>
        <v>0</v>
      </c>
    </row>
    <row r="133" spans="1:13" ht="12.75">
      <c r="A133" s="71" t="s">
        <v>60</v>
      </c>
      <c r="B133" s="145">
        <f>+'Community Benefits from Tourism'!F$38</f>
        <v>0</v>
      </c>
      <c r="C133" s="206">
        <f>+'Communication &amp; Networking'!G$38</f>
        <v>0</v>
      </c>
      <c r="D133" s="146">
        <f>+'Community Benefits from Tourism'!H$38</f>
        <v>0</v>
      </c>
      <c r="E133" s="146">
        <f>+'Community Benefits from Tourism'!I$38</f>
        <v>0</v>
      </c>
      <c r="F133" s="146">
        <f>+'Community Benefits from Tourism'!J$38</f>
        <v>0</v>
      </c>
      <c r="G133" s="146">
        <f>+'Community Benefits from Tourism'!K$38</f>
        <v>0</v>
      </c>
      <c r="H133" s="146">
        <f>+'Community Benefits from Tourism'!L$38</f>
        <v>0</v>
      </c>
      <c r="I133" s="146">
        <f>+'Community Benefits from Tourism'!M$38</f>
        <v>0</v>
      </c>
      <c r="J133" s="146">
        <f>+'Community Benefits from Tourism'!N$38</f>
        <v>0</v>
      </c>
      <c r="K133" s="72">
        <f t="shared" si="15"/>
        <v>0</v>
      </c>
      <c r="L133" s="145">
        <f>+'Community Benefits from Tourism'!Q$38</f>
        <v>0</v>
      </c>
      <c r="M133" s="157">
        <f>+'Community Benefits from Tourism'!R$38</f>
        <v>0</v>
      </c>
    </row>
    <row r="134" spans="1:13" ht="12.75">
      <c r="A134" s="71" t="s">
        <v>61</v>
      </c>
      <c r="B134" s="145">
        <f>+'Community Benefits from Tourism'!F$56</f>
        <v>0</v>
      </c>
      <c r="C134" s="206">
        <f>+'Communication &amp; Networking'!G$56</f>
        <v>0</v>
      </c>
      <c r="D134" s="146">
        <f>+'Community Benefits from Tourism'!H$56</f>
        <v>0</v>
      </c>
      <c r="E134" s="146">
        <f>+'Community Benefits from Tourism'!I$56</f>
        <v>0</v>
      </c>
      <c r="F134" s="146">
        <f>+'Community Benefits from Tourism'!J$56</f>
        <v>0</v>
      </c>
      <c r="G134" s="146">
        <f>+'Community Benefits from Tourism'!K$56</f>
        <v>0</v>
      </c>
      <c r="H134" s="146">
        <f>+'Community Benefits from Tourism'!L$56</f>
        <v>0</v>
      </c>
      <c r="I134" s="146">
        <f>+'Community Benefits from Tourism'!M$56</f>
        <v>0</v>
      </c>
      <c r="J134" s="146">
        <f>+'Community Benefits from Tourism'!N$56</f>
        <v>0</v>
      </c>
      <c r="K134" s="72">
        <f t="shared" si="15"/>
        <v>0</v>
      </c>
      <c r="L134" s="145">
        <f>+'Community Benefits from Tourism'!Q$56</f>
        <v>0</v>
      </c>
      <c r="M134" s="157">
        <f>+'Community Benefits from Tourism'!R$56</f>
        <v>0</v>
      </c>
    </row>
    <row r="135" spans="1:13" ht="12.75">
      <c r="A135" s="71" t="s">
        <v>62</v>
      </c>
      <c r="B135" s="145">
        <f>+'Community Benefits from Tourism'!F$68</f>
        <v>0</v>
      </c>
      <c r="C135" s="206">
        <f>+'Communication &amp; Networking'!G$68</f>
        <v>0</v>
      </c>
      <c r="D135" s="146">
        <f>+'Community Benefits from Tourism'!H$68</f>
        <v>0</v>
      </c>
      <c r="E135" s="146">
        <f>+'Community Benefits from Tourism'!I$68</f>
        <v>0</v>
      </c>
      <c r="F135" s="146">
        <f>+'Community Benefits from Tourism'!J$68</f>
        <v>0</v>
      </c>
      <c r="G135" s="146">
        <f>+'Community Benefits from Tourism'!K$68</f>
        <v>0</v>
      </c>
      <c r="H135" s="146">
        <f>+'Community Benefits from Tourism'!L$68</f>
        <v>0</v>
      </c>
      <c r="I135" s="146">
        <f>+'Community Benefits from Tourism'!M$68</f>
        <v>0</v>
      </c>
      <c r="J135" s="146">
        <f>+'Community Benefits from Tourism'!N$68</f>
        <v>0</v>
      </c>
      <c r="K135" s="72">
        <f t="shared" si="15"/>
        <v>0</v>
      </c>
      <c r="L135" s="145">
        <f>+'Community Benefits from Tourism'!Q$68</f>
        <v>0</v>
      </c>
      <c r="M135" s="157">
        <f>+'Community Benefits from Tourism'!R$68</f>
        <v>0</v>
      </c>
    </row>
    <row r="136" spans="1:13" ht="12.75">
      <c r="A136" s="71" t="s">
        <v>68</v>
      </c>
      <c r="B136" s="145">
        <f>+'Community Benefits from Tourism'!F$82</f>
        <v>0</v>
      </c>
      <c r="C136" s="206">
        <f>+'Communication &amp; Networking'!G$82</f>
        <v>0</v>
      </c>
      <c r="D136" s="146">
        <f>+'Community Benefits from Tourism'!H$82</f>
        <v>0</v>
      </c>
      <c r="E136" s="146">
        <f>+'Community Benefits from Tourism'!I$82</f>
        <v>0</v>
      </c>
      <c r="F136" s="146">
        <f>+'Community Benefits from Tourism'!J$82</f>
        <v>0</v>
      </c>
      <c r="G136" s="146">
        <f>+'Community Benefits from Tourism'!K$82</f>
        <v>0</v>
      </c>
      <c r="H136" s="146">
        <f>+'Community Benefits from Tourism'!L$82</f>
        <v>0</v>
      </c>
      <c r="I136" s="146">
        <f>+'Community Benefits from Tourism'!M$82</f>
        <v>0</v>
      </c>
      <c r="J136" s="146">
        <f>+'Community Benefits from Tourism'!N$82</f>
        <v>0</v>
      </c>
      <c r="K136" s="72">
        <f t="shared" si="15"/>
        <v>0</v>
      </c>
      <c r="L136" s="145">
        <f>+'Community Benefits from Tourism'!Q$82</f>
        <v>0</v>
      </c>
      <c r="M136" s="157">
        <f>+'Community Benefits from Tourism'!R$82</f>
        <v>0</v>
      </c>
    </row>
    <row r="137" spans="1:13" ht="12.75">
      <c r="A137" s="75" t="s">
        <v>63</v>
      </c>
      <c r="B137" s="147">
        <f>SUM(B132:B136)</f>
        <v>0</v>
      </c>
      <c r="C137" s="207">
        <f aca="true" t="shared" si="16" ref="C137:M137">SUM(C132:C136)</f>
        <v>0</v>
      </c>
      <c r="D137" s="148">
        <f t="shared" si="16"/>
        <v>0</v>
      </c>
      <c r="E137" s="148">
        <f t="shared" si="16"/>
        <v>0</v>
      </c>
      <c r="F137" s="148">
        <f t="shared" si="16"/>
        <v>0</v>
      </c>
      <c r="G137" s="148">
        <f t="shared" si="16"/>
        <v>0</v>
      </c>
      <c r="H137" s="148">
        <f t="shared" si="16"/>
        <v>0</v>
      </c>
      <c r="I137" s="148">
        <f t="shared" si="16"/>
        <v>0</v>
      </c>
      <c r="J137" s="148">
        <f t="shared" si="16"/>
        <v>0</v>
      </c>
      <c r="K137" s="76">
        <f t="shared" si="15"/>
        <v>0</v>
      </c>
      <c r="L137" s="147">
        <f t="shared" si="16"/>
        <v>0</v>
      </c>
      <c r="M137" s="250">
        <f t="shared" si="16"/>
        <v>0</v>
      </c>
    </row>
    <row r="138" spans="1:13" ht="12.75">
      <c r="A138" s="71" t="s">
        <v>87</v>
      </c>
      <c r="B138" s="145">
        <f>+'Community Benefits from Tourism'!F$86</f>
        <v>0</v>
      </c>
      <c r="C138" s="206">
        <f>+'Communication &amp; Networking'!G$86</f>
        <v>0</v>
      </c>
      <c r="D138" s="146">
        <f>+'Community Benefits from Tourism'!H$86</f>
        <v>0</v>
      </c>
      <c r="E138" s="146">
        <f>+'Community Benefits from Tourism'!I$86</f>
        <v>0</v>
      </c>
      <c r="F138" s="146">
        <f>+'Community Benefits from Tourism'!J$86</f>
        <v>0</v>
      </c>
      <c r="G138" s="146">
        <f>+'Community Benefits from Tourism'!K$86</f>
        <v>0</v>
      </c>
      <c r="H138" s="146">
        <f>+'Community Benefits from Tourism'!L$86</f>
        <v>0</v>
      </c>
      <c r="I138" s="146">
        <f>+'Community Benefits from Tourism'!M$86</f>
        <v>0</v>
      </c>
      <c r="J138" s="146">
        <f>+'Community Benefits from Tourism'!N$86</f>
        <v>0</v>
      </c>
      <c r="K138" s="72">
        <f t="shared" si="15"/>
        <v>0</v>
      </c>
      <c r="L138" s="145">
        <f>+'Community Benefits from Tourism'!Q$86</f>
        <v>0</v>
      </c>
      <c r="M138" s="157">
        <f>+'Community Benefits from Tourism'!R$86</f>
        <v>0</v>
      </c>
    </row>
    <row r="139" spans="1:13" ht="12.75">
      <c r="A139" s="71" t="s">
        <v>69</v>
      </c>
      <c r="B139" s="145">
        <f>+'Community Benefits from Tourism'!F$90</f>
        <v>0</v>
      </c>
      <c r="C139" s="206">
        <f>+'Communication &amp; Networking'!G$90</f>
        <v>0</v>
      </c>
      <c r="D139" s="146">
        <f>+'Community Benefits from Tourism'!H$90</f>
        <v>0</v>
      </c>
      <c r="E139" s="146">
        <f>+'Community Benefits from Tourism'!I$90</f>
        <v>0</v>
      </c>
      <c r="F139" s="146">
        <f>+'Community Benefits from Tourism'!J$90</f>
        <v>0</v>
      </c>
      <c r="G139" s="146">
        <f>+'Community Benefits from Tourism'!K$90</f>
        <v>0</v>
      </c>
      <c r="H139" s="146">
        <f>+'Community Benefits from Tourism'!L$90</f>
        <v>0</v>
      </c>
      <c r="I139" s="146">
        <f>+'Community Benefits from Tourism'!M$90</f>
        <v>0</v>
      </c>
      <c r="J139" s="146">
        <f>+'Community Benefits from Tourism'!N$90</f>
        <v>0</v>
      </c>
      <c r="K139" s="72">
        <f t="shared" si="15"/>
        <v>0</v>
      </c>
      <c r="L139" s="145">
        <f>+'Community Benefits from Tourism'!Q$90</f>
        <v>0</v>
      </c>
      <c r="M139" s="157">
        <f>+'Community Benefits from Tourism'!R$90</f>
        <v>0</v>
      </c>
    </row>
    <row r="140" spans="1:13" ht="12.75">
      <c r="A140" s="71" t="s">
        <v>88</v>
      </c>
      <c r="B140" s="145">
        <f>+'Community Benefits from Tourism'!F$96</f>
        <v>0</v>
      </c>
      <c r="C140" s="206">
        <f>+'Communication &amp; Networking'!G$96</f>
        <v>0</v>
      </c>
      <c r="D140" s="146">
        <f>+'Community Benefits from Tourism'!H$96</f>
        <v>0</v>
      </c>
      <c r="E140" s="146">
        <f>+'Community Benefits from Tourism'!I$96</f>
        <v>0</v>
      </c>
      <c r="F140" s="146">
        <f>+'Community Benefits from Tourism'!J$96</f>
        <v>0</v>
      </c>
      <c r="G140" s="146">
        <f>+'Community Benefits from Tourism'!K$96</f>
        <v>0</v>
      </c>
      <c r="H140" s="146">
        <f>+'Community Benefits from Tourism'!L$96</f>
        <v>0</v>
      </c>
      <c r="I140" s="146">
        <f>+'Community Benefits from Tourism'!M$96</f>
        <v>0</v>
      </c>
      <c r="J140" s="146">
        <f>+'Community Benefits from Tourism'!N$96</f>
        <v>0</v>
      </c>
      <c r="K140" s="72">
        <f t="shared" si="15"/>
        <v>0</v>
      </c>
      <c r="L140" s="145">
        <f>+'Community Benefits from Tourism'!Q$96</f>
        <v>0</v>
      </c>
      <c r="M140" s="157">
        <f>+'Community Benefits from Tourism'!R$96</f>
        <v>0</v>
      </c>
    </row>
    <row r="141" spans="1:13" ht="12.75">
      <c r="A141" s="71" t="s">
        <v>79</v>
      </c>
      <c r="B141" s="145">
        <f>+'Community Benefits from Tourism'!F$99</f>
        <v>0</v>
      </c>
      <c r="C141" s="206">
        <f>+'Communication &amp; Networking'!G$99</f>
        <v>0</v>
      </c>
      <c r="D141" s="146">
        <f>+'Community Benefits from Tourism'!H$99</f>
        <v>0</v>
      </c>
      <c r="E141" s="146">
        <f>+'Community Benefits from Tourism'!I$99</f>
        <v>0</v>
      </c>
      <c r="F141" s="146">
        <f>+'Community Benefits from Tourism'!J$99</f>
        <v>0</v>
      </c>
      <c r="G141" s="146">
        <f>+'Community Benefits from Tourism'!K$99</f>
        <v>0</v>
      </c>
      <c r="H141" s="146">
        <f>+'Community Benefits from Tourism'!L$99</f>
        <v>0</v>
      </c>
      <c r="I141" s="146">
        <f>+'Community Benefits from Tourism'!M$99</f>
        <v>0</v>
      </c>
      <c r="J141" s="146">
        <f>+'Community Benefits from Tourism'!N$99</f>
        <v>0</v>
      </c>
      <c r="K141" s="72">
        <f t="shared" si="15"/>
        <v>0</v>
      </c>
      <c r="L141" s="145">
        <f>+'Community Benefits from Tourism'!Q$99</f>
        <v>0</v>
      </c>
      <c r="M141" s="157">
        <f>+'Community Benefits from Tourism'!R$99</f>
        <v>0</v>
      </c>
    </row>
    <row r="142" spans="1:13" ht="13.5" thickBot="1">
      <c r="A142" s="73" t="s">
        <v>89</v>
      </c>
      <c r="B142" s="149">
        <f>+'Community Benefits from Tourism'!F$102</f>
        <v>0</v>
      </c>
      <c r="C142" s="208">
        <f>+'Communication &amp; Networking'!G$102</f>
        <v>0</v>
      </c>
      <c r="D142" s="150">
        <f>+'Community Benefits from Tourism'!H$102</f>
        <v>0</v>
      </c>
      <c r="E142" s="150">
        <f>+'Community Benefits from Tourism'!I$102</f>
        <v>0</v>
      </c>
      <c r="F142" s="150">
        <f>+'Community Benefits from Tourism'!J$102</f>
        <v>0</v>
      </c>
      <c r="G142" s="150">
        <f>+'Community Benefits from Tourism'!K$102</f>
        <v>0</v>
      </c>
      <c r="H142" s="150">
        <f>+'Community Benefits from Tourism'!L$102</f>
        <v>0</v>
      </c>
      <c r="I142" s="150">
        <f>+'Community Benefits from Tourism'!M$102</f>
        <v>0</v>
      </c>
      <c r="J142" s="150">
        <f>+'Community Benefits from Tourism'!N$102</f>
        <v>0</v>
      </c>
      <c r="K142" s="74">
        <f t="shared" si="15"/>
        <v>0</v>
      </c>
      <c r="L142" s="149">
        <f>+'Community Benefits from Tourism'!Q$102</f>
        <v>0</v>
      </c>
      <c r="M142" s="251">
        <f>+'Community Benefits from Tourism'!R$102</f>
        <v>0</v>
      </c>
    </row>
    <row r="143" spans="1:13" ht="13.5" thickBot="1">
      <c r="A143" s="77" t="s">
        <v>91</v>
      </c>
      <c r="B143" s="78">
        <f>SUM(B137:B142)</f>
        <v>0</v>
      </c>
      <c r="C143" s="209">
        <f aca="true" t="shared" si="17" ref="C143:M143">SUM(C137:C142)</f>
        <v>0</v>
      </c>
      <c r="D143" s="79">
        <f t="shared" si="17"/>
        <v>0</v>
      </c>
      <c r="E143" s="79">
        <f t="shared" si="17"/>
        <v>0</v>
      </c>
      <c r="F143" s="79">
        <f t="shared" si="17"/>
        <v>0</v>
      </c>
      <c r="G143" s="79">
        <f t="shared" si="17"/>
        <v>0</v>
      </c>
      <c r="H143" s="79">
        <f t="shared" si="17"/>
        <v>0</v>
      </c>
      <c r="I143" s="79">
        <f t="shared" si="17"/>
        <v>0</v>
      </c>
      <c r="J143" s="79">
        <f t="shared" si="17"/>
        <v>0</v>
      </c>
      <c r="K143" s="80">
        <f t="shared" si="15"/>
        <v>0</v>
      </c>
      <c r="L143" s="78">
        <f t="shared" si="17"/>
        <v>0</v>
      </c>
      <c r="M143" s="252">
        <f t="shared" si="17"/>
        <v>0</v>
      </c>
    </row>
    <row r="146" ht="15.75" thickBot="1">
      <c r="A146" s="221" t="str">
        <f>+'Workforce Development'!A7</f>
        <v>Workforce Development</v>
      </c>
    </row>
    <row r="147" spans="1:15" ht="12.75">
      <c r="A147" s="86" t="s">
        <v>58</v>
      </c>
      <c r="B147" s="136" t="s">
        <v>11</v>
      </c>
      <c r="C147" s="201"/>
      <c r="D147" s="137" t="s">
        <v>12</v>
      </c>
      <c r="E147" s="137"/>
      <c r="F147" s="137" t="s">
        <v>13</v>
      </c>
      <c r="G147" s="137"/>
      <c r="H147" s="137" t="s">
        <v>14</v>
      </c>
      <c r="I147" s="137"/>
      <c r="J147" s="137" t="s">
        <v>15</v>
      </c>
      <c r="K147" s="138" t="s">
        <v>27</v>
      </c>
      <c r="L147" s="226"/>
      <c r="M147" s="111"/>
      <c r="O147">
        <v>7</v>
      </c>
    </row>
    <row r="148" spans="1:13" ht="12.75">
      <c r="A148" s="71"/>
      <c r="B148" s="139">
        <f>Constants!$B$8</f>
        <v>0</v>
      </c>
      <c r="C148" s="202"/>
      <c r="D148" s="140">
        <f>Constants!$D$8</f>
        <v>0</v>
      </c>
      <c r="E148" s="140"/>
      <c r="F148" s="140">
        <f>Constants!$F$8</f>
        <v>0</v>
      </c>
      <c r="G148" s="140"/>
      <c r="H148" s="140">
        <f>Constants!$H$8</f>
        <v>0</v>
      </c>
      <c r="I148" s="140"/>
      <c r="J148" s="140">
        <f>Constants!$J$8</f>
        <v>0</v>
      </c>
      <c r="K148" s="141">
        <f>Constants!$L$8</f>
        <v>0</v>
      </c>
      <c r="L148" s="279" t="s">
        <v>125</v>
      </c>
      <c r="M148" s="280"/>
    </row>
    <row r="149" spans="1:13" ht="13.5" thickBot="1">
      <c r="A149" s="87"/>
      <c r="B149" s="142" t="str">
        <f>Constants!$B$9</f>
        <v>9.5 months</v>
      </c>
      <c r="C149" s="203"/>
      <c r="D149" s="143" t="str">
        <f>Constants!$D$9</f>
        <v>12 months</v>
      </c>
      <c r="E149" s="143"/>
      <c r="F149" s="143" t="str">
        <f>Constants!$F$9</f>
        <v>9 months</v>
      </c>
      <c r="G149" s="143"/>
      <c r="H149" s="143">
        <f>Constants!$H$9</f>
        <v>0</v>
      </c>
      <c r="I149" s="143"/>
      <c r="J149" s="143">
        <f>Constants!$J$9</f>
        <v>0</v>
      </c>
      <c r="K149" s="144" t="str">
        <f>Constants!$L$9</f>
        <v>30.5 months</v>
      </c>
      <c r="L149" s="227" t="s">
        <v>126</v>
      </c>
      <c r="M149" s="228" t="s">
        <v>127</v>
      </c>
    </row>
    <row r="150" spans="1:13" ht="12.75">
      <c r="A150" s="71" t="s">
        <v>59</v>
      </c>
      <c r="B150" s="98">
        <f>+'Workforce Development'!F$34</f>
        <v>0</v>
      </c>
      <c r="C150" s="205">
        <f>+'Workforce Development'!G$34</f>
        <v>0</v>
      </c>
      <c r="D150" s="99">
        <f>+'Workforce Development'!H$34</f>
        <v>0</v>
      </c>
      <c r="E150" s="99">
        <f>+'Workforce Development'!I$34</f>
        <v>0</v>
      </c>
      <c r="F150" s="99">
        <f>+'Workforce Development'!J$34</f>
        <v>0</v>
      </c>
      <c r="G150" s="99">
        <f>+'Workforce Development'!K$34</f>
        <v>0</v>
      </c>
      <c r="H150" s="99">
        <f>+'Workforce Development'!L$34</f>
        <v>0</v>
      </c>
      <c r="I150" s="99">
        <f>+'Workforce Development'!M$34</f>
        <v>0</v>
      </c>
      <c r="J150" s="99">
        <f>+'Workforce Development'!N$34</f>
        <v>0</v>
      </c>
      <c r="K150" s="100">
        <f aca="true" t="shared" si="18" ref="K150:K161">+B150+D150+F150+H150+J150</f>
        <v>0</v>
      </c>
      <c r="L150" s="20">
        <f>+'Workforce Development'!Q$34</f>
        <v>0</v>
      </c>
      <c r="M150" s="253">
        <f>+'Workforce Development'!R$34</f>
        <v>0</v>
      </c>
    </row>
    <row r="151" spans="1:13" ht="12.75">
      <c r="A151" s="71" t="s">
        <v>60</v>
      </c>
      <c r="B151" s="145">
        <f>+'Workforce Development'!F$38</f>
        <v>0</v>
      </c>
      <c r="C151" s="206">
        <f>+'Workforce Development'!G$38</f>
        <v>0</v>
      </c>
      <c r="D151" s="146">
        <f>+'Workforce Development'!H$38</f>
        <v>0</v>
      </c>
      <c r="E151" s="146">
        <f>+'Workforce Development'!I$38</f>
        <v>0</v>
      </c>
      <c r="F151" s="146">
        <f>+'Workforce Development'!J$38</f>
        <v>0</v>
      </c>
      <c r="G151" s="146">
        <f>+'Workforce Development'!K$38</f>
        <v>0</v>
      </c>
      <c r="H151" s="146">
        <f>+'Workforce Development'!L$38</f>
        <v>0</v>
      </c>
      <c r="I151" s="146">
        <f>+'Workforce Development'!M$38</f>
        <v>0</v>
      </c>
      <c r="J151" s="146">
        <f>+'Workforce Development'!N$38</f>
        <v>0</v>
      </c>
      <c r="K151" s="72">
        <f t="shared" si="18"/>
        <v>0</v>
      </c>
      <c r="L151" s="145">
        <f>+'Workforce Development'!Q$38</f>
        <v>0</v>
      </c>
      <c r="M151" s="157">
        <f>+'Workforce Development'!R$38</f>
        <v>0</v>
      </c>
    </row>
    <row r="152" spans="1:13" ht="12.75">
      <c r="A152" s="71" t="s">
        <v>61</v>
      </c>
      <c r="B152" s="145">
        <f>+'Workforce Development'!F$56</f>
        <v>0</v>
      </c>
      <c r="C152" s="206">
        <f>+'Workforce Development'!G$56</f>
        <v>0</v>
      </c>
      <c r="D152" s="146">
        <f>+'Workforce Development'!H$56</f>
        <v>0</v>
      </c>
      <c r="E152" s="146">
        <f>+'Workforce Development'!I$56</f>
        <v>0</v>
      </c>
      <c r="F152" s="146">
        <f>+'Workforce Development'!J$56</f>
        <v>0</v>
      </c>
      <c r="G152" s="146">
        <f>+'Workforce Development'!K$56</f>
        <v>0</v>
      </c>
      <c r="H152" s="146">
        <f>+'Workforce Development'!L$56</f>
        <v>0</v>
      </c>
      <c r="I152" s="146">
        <f>+'Workforce Development'!M$56</f>
        <v>0</v>
      </c>
      <c r="J152" s="146">
        <f>+'Workforce Development'!N$56</f>
        <v>0</v>
      </c>
      <c r="K152" s="72">
        <f t="shared" si="18"/>
        <v>0</v>
      </c>
      <c r="L152" s="145">
        <f>+'Workforce Development'!Q$56</f>
        <v>0</v>
      </c>
      <c r="M152" s="157">
        <f>+'Workforce Development'!R$56</f>
        <v>0</v>
      </c>
    </row>
    <row r="153" spans="1:13" ht="12.75">
      <c r="A153" s="71" t="s">
        <v>62</v>
      </c>
      <c r="B153" s="145">
        <f>+'Workforce Development'!F$68</f>
        <v>0</v>
      </c>
      <c r="C153" s="206">
        <f>+'Workforce Development'!G$68</f>
        <v>0</v>
      </c>
      <c r="D153" s="146">
        <f>+'Workforce Development'!H$68</f>
        <v>0</v>
      </c>
      <c r="E153" s="146">
        <f>+'Workforce Development'!I$68</f>
        <v>0</v>
      </c>
      <c r="F153" s="146">
        <f>+'Workforce Development'!J$68</f>
        <v>0</v>
      </c>
      <c r="G153" s="146">
        <f>+'Workforce Development'!K$68</f>
        <v>0</v>
      </c>
      <c r="H153" s="146">
        <f>+'Workforce Development'!L$68</f>
        <v>0</v>
      </c>
      <c r="I153" s="146">
        <f>+'Workforce Development'!M$68</f>
        <v>0</v>
      </c>
      <c r="J153" s="146">
        <f>+'Workforce Development'!N$68</f>
        <v>0</v>
      </c>
      <c r="K153" s="72">
        <f t="shared" si="18"/>
        <v>0</v>
      </c>
      <c r="L153" s="145">
        <f>+'Workforce Development'!Q$68</f>
        <v>0</v>
      </c>
      <c r="M153" s="157">
        <f>+'Workforce Development'!R$68</f>
        <v>0</v>
      </c>
    </row>
    <row r="154" spans="1:13" ht="12.75">
      <c r="A154" s="71" t="s">
        <v>68</v>
      </c>
      <c r="B154" s="145">
        <f>+'Workforce Development'!F$82</f>
        <v>0</v>
      </c>
      <c r="C154" s="206">
        <f>+'Workforce Development'!G$82</f>
        <v>0</v>
      </c>
      <c r="D154" s="146">
        <f>+'Workforce Development'!H$82</f>
        <v>0</v>
      </c>
      <c r="E154" s="146">
        <f>+'Workforce Development'!I$82</f>
        <v>0</v>
      </c>
      <c r="F154" s="146">
        <f>+'Workforce Development'!J$82</f>
        <v>0</v>
      </c>
      <c r="G154" s="146">
        <f>+'Workforce Development'!K$82</f>
        <v>0</v>
      </c>
      <c r="H154" s="146">
        <f>+'Workforce Development'!L$82</f>
        <v>0</v>
      </c>
      <c r="I154" s="146">
        <f>+'Workforce Development'!M$82</f>
        <v>0</v>
      </c>
      <c r="J154" s="146">
        <f>+'Workforce Development'!N$82</f>
        <v>0</v>
      </c>
      <c r="K154" s="72">
        <f t="shared" si="18"/>
        <v>0</v>
      </c>
      <c r="L154" s="145">
        <f>+'Workforce Development'!Q$82</f>
        <v>0</v>
      </c>
      <c r="M154" s="157">
        <f>+'Workforce Development'!R$82</f>
        <v>0</v>
      </c>
    </row>
    <row r="155" spans="1:13" ht="12.75">
      <c r="A155" s="75" t="s">
        <v>63</v>
      </c>
      <c r="B155" s="147">
        <f>SUM(B150:B154)</f>
        <v>0</v>
      </c>
      <c r="C155" s="207">
        <f aca="true" t="shared" si="19" ref="C155:M155">SUM(C150:C154)</f>
        <v>0</v>
      </c>
      <c r="D155" s="148">
        <f t="shared" si="19"/>
        <v>0</v>
      </c>
      <c r="E155" s="148">
        <f t="shared" si="19"/>
        <v>0</v>
      </c>
      <c r="F155" s="148">
        <f t="shared" si="19"/>
        <v>0</v>
      </c>
      <c r="G155" s="148">
        <f t="shared" si="19"/>
        <v>0</v>
      </c>
      <c r="H155" s="148">
        <f t="shared" si="19"/>
        <v>0</v>
      </c>
      <c r="I155" s="148">
        <f t="shared" si="19"/>
        <v>0</v>
      </c>
      <c r="J155" s="148">
        <f t="shared" si="19"/>
        <v>0</v>
      </c>
      <c r="K155" s="76">
        <f t="shared" si="18"/>
        <v>0</v>
      </c>
      <c r="L155" s="147">
        <f t="shared" si="19"/>
        <v>0</v>
      </c>
      <c r="M155" s="250">
        <f t="shared" si="19"/>
        <v>0</v>
      </c>
    </row>
    <row r="156" spans="1:13" ht="12.75">
      <c r="A156" s="71" t="s">
        <v>87</v>
      </c>
      <c r="B156" s="145">
        <f>+'Workforce Development'!F$86</f>
        <v>0</v>
      </c>
      <c r="C156" s="206">
        <f>+'Workforce Development'!G$86</f>
        <v>0</v>
      </c>
      <c r="D156" s="146">
        <f>+'Workforce Development'!H$86</f>
        <v>0</v>
      </c>
      <c r="E156" s="146">
        <f>+'Workforce Development'!I$86</f>
        <v>0</v>
      </c>
      <c r="F156" s="146">
        <f>+'Workforce Development'!J$86</f>
        <v>0</v>
      </c>
      <c r="G156" s="146">
        <f>+'Workforce Development'!K$86</f>
        <v>0</v>
      </c>
      <c r="H156" s="146">
        <f>+'Workforce Development'!L$86</f>
        <v>0</v>
      </c>
      <c r="I156" s="146">
        <f>+'Workforce Development'!M$86</f>
        <v>0</v>
      </c>
      <c r="J156" s="146">
        <f>+'Workforce Development'!N$86</f>
        <v>0</v>
      </c>
      <c r="K156" s="72">
        <f t="shared" si="18"/>
        <v>0</v>
      </c>
      <c r="L156" s="145">
        <f>+'Workforce Development'!Q$86</f>
        <v>0</v>
      </c>
      <c r="M156" s="157">
        <f>+'Workforce Development'!R$86</f>
        <v>0</v>
      </c>
    </row>
    <row r="157" spans="1:13" ht="12.75">
      <c r="A157" s="71" t="s">
        <v>69</v>
      </c>
      <c r="B157" s="145">
        <f>+'Workforce Development'!F$90</f>
        <v>0</v>
      </c>
      <c r="C157" s="206">
        <f>+'Workforce Development'!G$90</f>
        <v>0</v>
      </c>
      <c r="D157" s="146">
        <f>+'Workforce Development'!H$90</f>
        <v>0</v>
      </c>
      <c r="E157" s="146">
        <f>+'Workforce Development'!I$90</f>
        <v>0</v>
      </c>
      <c r="F157" s="146">
        <f>+'Workforce Development'!J$90</f>
        <v>0</v>
      </c>
      <c r="G157" s="146">
        <f>+'Workforce Development'!K$90</f>
        <v>0</v>
      </c>
      <c r="H157" s="146">
        <f>+'Workforce Development'!L$90</f>
        <v>0</v>
      </c>
      <c r="I157" s="146">
        <f>+'Workforce Development'!M$90</f>
        <v>0</v>
      </c>
      <c r="J157" s="146">
        <f>+'Workforce Development'!N$90</f>
        <v>0</v>
      </c>
      <c r="K157" s="72">
        <f t="shared" si="18"/>
        <v>0</v>
      </c>
      <c r="L157" s="145">
        <f>+'Workforce Development'!Q$90</f>
        <v>0</v>
      </c>
      <c r="M157" s="157">
        <f>+'Workforce Development'!R$90</f>
        <v>0</v>
      </c>
    </row>
    <row r="158" spans="1:13" ht="12.75">
      <c r="A158" s="71" t="s">
        <v>88</v>
      </c>
      <c r="B158" s="145">
        <f>+'Workforce Development'!F$96</f>
        <v>0</v>
      </c>
      <c r="C158" s="206">
        <f>+'Workforce Development'!G$96</f>
        <v>0</v>
      </c>
      <c r="D158" s="146">
        <f>+'Workforce Development'!H$96</f>
        <v>0</v>
      </c>
      <c r="E158" s="146">
        <f>+'Workforce Development'!I$96</f>
        <v>0</v>
      </c>
      <c r="F158" s="146">
        <f>+'Workforce Development'!J$96</f>
        <v>0</v>
      </c>
      <c r="G158" s="146">
        <f>+'Workforce Development'!K$96</f>
        <v>0</v>
      </c>
      <c r="H158" s="146">
        <f>+'Workforce Development'!L$96</f>
        <v>0</v>
      </c>
      <c r="I158" s="146">
        <f>+'Workforce Development'!M$96</f>
        <v>0</v>
      </c>
      <c r="J158" s="146">
        <f>+'Workforce Development'!N$96</f>
        <v>0</v>
      </c>
      <c r="K158" s="72">
        <f t="shared" si="18"/>
        <v>0</v>
      </c>
      <c r="L158" s="145">
        <f>+'Workforce Development'!Q$96</f>
        <v>0</v>
      </c>
      <c r="M158" s="157">
        <f>+'Workforce Development'!R$96</f>
        <v>0</v>
      </c>
    </row>
    <row r="159" spans="1:13" ht="12.75">
      <c r="A159" s="71" t="s">
        <v>79</v>
      </c>
      <c r="B159" s="145">
        <f>+'Workforce Development'!F$99</f>
        <v>0</v>
      </c>
      <c r="C159" s="206">
        <f>+'Workforce Development'!G$99</f>
        <v>0</v>
      </c>
      <c r="D159" s="146">
        <f>+'Workforce Development'!H$99</f>
        <v>0</v>
      </c>
      <c r="E159" s="146">
        <f>+'Workforce Development'!I$99</f>
        <v>0</v>
      </c>
      <c r="F159" s="146">
        <f>+'Workforce Development'!J$99</f>
        <v>0</v>
      </c>
      <c r="G159" s="146">
        <f>+'Workforce Development'!K$99</f>
        <v>0</v>
      </c>
      <c r="H159" s="146">
        <f>+'Workforce Development'!L$99</f>
        <v>0</v>
      </c>
      <c r="I159" s="146">
        <f>+'Workforce Development'!M$99</f>
        <v>0</v>
      </c>
      <c r="J159" s="146">
        <f>+'Workforce Development'!N$99</f>
        <v>0</v>
      </c>
      <c r="K159" s="72">
        <f t="shared" si="18"/>
        <v>0</v>
      </c>
      <c r="L159" s="145">
        <f>+'Workforce Development'!Q$99</f>
        <v>0</v>
      </c>
      <c r="M159" s="157">
        <f>+'Workforce Development'!R$99</f>
        <v>0</v>
      </c>
    </row>
    <row r="160" spans="1:13" ht="13.5" thickBot="1">
      <c r="A160" s="73" t="s">
        <v>89</v>
      </c>
      <c r="B160" s="149">
        <f>+'Workforce Development'!F$102</f>
        <v>0</v>
      </c>
      <c r="C160" s="208">
        <f>+'Workforce Development'!G$102</f>
        <v>0</v>
      </c>
      <c r="D160" s="150">
        <f>+'Workforce Development'!H$102</f>
        <v>0</v>
      </c>
      <c r="E160" s="150">
        <f>+'Workforce Development'!I$102</f>
        <v>0</v>
      </c>
      <c r="F160" s="150">
        <f>+'Workforce Development'!J$102</f>
        <v>0</v>
      </c>
      <c r="G160" s="150">
        <f>+'Workforce Development'!K$102</f>
        <v>0</v>
      </c>
      <c r="H160" s="150">
        <f>+'Workforce Development'!L$102</f>
        <v>0</v>
      </c>
      <c r="I160" s="150">
        <f>+'Workforce Development'!M$102</f>
        <v>0</v>
      </c>
      <c r="J160" s="150">
        <f>+'Workforce Development'!N$102</f>
        <v>0</v>
      </c>
      <c r="K160" s="74">
        <f t="shared" si="18"/>
        <v>0</v>
      </c>
      <c r="L160" s="149">
        <f>+'Workforce Development'!Q$102</f>
        <v>0</v>
      </c>
      <c r="M160" s="251">
        <f>+'Workforce Development'!R$102</f>
        <v>0</v>
      </c>
    </row>
    <row r="161" spans="1:13" ht="13.5" thickBot="1">
      <c r="A161" s="77" t="s">
        <v>91</v>
      </c>
      <c r="B161" s="78">
        <f>SUM(B155:B160)</f>
        <v>0</v>
      </c>
      <c r="C161" s="209">
        <f aca="true" t="shared" si="20" ref="C161:M161">SUM(C155:C160)</f>
        <v>0</v>
      </c>
      <c r="D161" s="79">
        <f t="shared" si="20"/>
        <v>0</v>
      </c>
      <c r="E161" s="79">
        <f t="shared" si="20"/>
        <v>0</v>
      </c>
      <c r="F161" s="79">
        <f t="shared" si="20"/>
        <v>0</v>
      </c>
      <c r="G161" s="79">
        <f t="shared" si="20"/>
        <v>0</v>
      </c>
      <c r="H161" s="79">
        <f t="shared" si="20"/>
        <v>0</v>
      </c>
      <c r="I161" s="79">
        <f t="shared" si="20"/>
        <v>0</v>
      </c>
      <c r="J161" s="79">
        <f t="shared" si="20"/>
        <v>0</v>
      </c>
      <c r="K161" s="80">
        <f t="shared" si="18"/>
        <v>0</v>
      </c>
      <c r="L161" s="78">
        <f t="shared" si="20"/>
        <v>0</v>
      </c>
      <c r="M161" s="252">
        <f t="shared" si="20"/>
        <v>0</v>
      </c>
    </row>
    <row r="164" ht="15.75" thickBot="1">
      <c r="A164" s="221" t="str">
        <f>+'Monitoring &amp; Evaluation'!A7</f>
        <v>Monitoring &amp; Evaluation</v>
      </c>
    </row>
    <row r="165" spans="1:15" ht="12.75">
      <c r="A165" s="86" t="s">
        <v>58</v>
      </c>
      <c r="B165" s="136" t="s">
        <v>11</v>
      </c>
      <c r="C165" s="201"/>
      <c r="D165" s="137" t="s">
        <v>12</v>
      </c>
      <c r="E165" s="137"/>
      <c r="F165" s="137" t="s">
        <v>13</v>
      </c>
      <c r="G165" s="137"/>
      <c r="H165" s="137" t="s">
        <v>14</v>
      </c>
      <c r="I165" s="137"/>
      <c r="J165" s="137" t="s">
        <v>15</v>
      </c>
      <c r="K165" s="138" t="s">
        <v>27</v>
      </c>
      <c r="L165" s="226"/>
      <c r="M165" s="111"/>
      <c r="O165">
        <v>8</v>
      </c>
    </row>
    <row r="166" spans="1:13" ht="12.75">
      <c r="A166" s="71"/>
      <c r="B166" s="139">
        <f>Constants!$B$8</f>
        <v>0</v>
      </c>
      <c r="C166" s="202"/>
      <c r="D166" s="140">
        <f>Constants!$D$8</f>
        <v>0</v>
      </c>
      <c r="E166" s="140"/>
      <c r="F166" s="140">
        <f>Constants!$F$8</f>
        <v>0</v>
      </c>
      <c r="G166" s="140"/>
      <c r="H166" s="140">
        <f>Constants!$H$8</f>
        <v>0</v>
      </c>
      <c r="I166" s="140"/>
      <c r="J166" s="140">
        <f>Constants!$J$8</f>
        <v>0</v>
      </c>
      <c r="K166" s="141">
        <f>Constants!$L$8</f>
        <v>0</v>
      </c>
      <c r="L166" s="279" t="s">
        <v>125</v>
      </c>
      <c r="M166" s="280"/>
    </row>
    <row r="167" spans="1:13" ht="13.5" thickBot="1">
      <c r="A167" s="87"/>
      <c r="B167" s="142" t="str">
        <f>Constants!$B$9</f>
        <v>9.5 months</v>
      </c>
      <c r="C167" s="203"/>
      <c r="D167" s="143" t="str">
        <f>Constants!$D$9</f>
        <v>12 months</v>
      </c>
      <c r="E167" s="143"/>
      <c r="F167" s="143" t="str">
        <f>Constants!$F$9</f>
        <v>9 months</v>
      </c>
      <c r="G167" s="143"/>
      <c r="H167" s="143">
        <f>Constants!$H$9</f>
        <v>0</v>
      </c>
      <c r="I167" s="143"/>
      <c r="J167" s="143">
        <f>Constants!$J$9</f>
        <v>0</v>
      </c>
      <c r="K167" s="144" t="str">
        <f>Constants!$L$9</f>
        <v>30.5 months</v>
      </c>
      <c r="L167" s="227" t="s">
        <v>126</v>
      </c>
      <c r="M167" s="228" t="s">
        <v>127</v>
      </c>
    </row>
    <row r="168" spans="1:13" ht="12.75">
      <c r="A168" s="71" t="s">
        <v>59</v>
      </c>
      <c r="B168" s="98">
        <f>+'Monitoring &amp; Evaluation'!F$34</f>
        <v>0</v>
      </c>
      <c r="C168" s="205">
        <f>+'Monitoring &amp; Evaluation'!G$34</f>
        <v>0</v>
      </c>
      <c r="D168" s="99">
        <f>+'Monitoring &amp; Evaluation'!H$34</f>
        <v>0</v>
      </c>
      <c r="E168" s="99">
        <f>+'Monitoring &amp; Evaluation'!I$34</f>
        <v>0</v>
      </c>
      <c r="F168" s="99">
        <f>+'Monitoring &amp; Evaluation'!J$34</f>
        <v>0</v>
      </c>
      <c r="G168" s="99">
        <f>+'Monitoring &amp; Evaluation'!K$34</f>
        <v>0</v>
      </c>
      <c r="H168" s="99">
        <f>+'Monitoring &amp; Evaluation'!L$34</f>
        <v>0</v>
      </c>
      <c r="I168" s="99">
        <f>+'Monitoring &amp; Evaluation'!M$34</f>
        <v>0</v>
      </c>
      <c r="J168" s="99">
        <f>+'Monitoring &amp; Evaluation'!N$34</f>
        <v>0</v>
      </c>
      <c r="K168" s="100">
        <f aca="true" t="shared" si="21" ref="K168:K179">+B168+D168+F168+H168+J168</f>
        <v>0</v>
      </c>
      <c r="L168" s="20">
        <f>+'Monitoring &amp; Evaluation'!Q$34</f>
        <v>0</v>
      </c>
      <c r="M168" s="253">
        <f>+'Monitoring &amp; Evaluation'!R$34</f>
        <v>0</v>
      </c>
    </row>
    <row r="169" spans="1:13" ht="12.75">
      <c r="A169" s="71" t="s">
        <v>60</v>
      </c>
      <c r="B169" s="145">
        <f>+'Monitoring &amp; Evaluation'!F$38</f>
        <v>0</v>
      </c>
      <c r="C169" s="206">
        <f>+'Monitoring &amp; Evaluation'!G$38</f>
        <v>0</v>
      </c>
      <c r="D169" s="146">
        <f>+'Monitoring &amp; Evaluation'!H$38</f>
        <v>0</v>
      </c>
      <c r="E169" s="146">
        <f>+'Monitoring &amp; Evaluation'!I$38</f>
        <v>0</v>
      </c>
      <c r="F169" s="146">
        <f>+'Monitoring &amp; Evaluation'!J$38</f>
        <v>0</v>
      </c>
      <c r="G169" s="146">
        <f>+'Monitoring &amp; Evaluation'!K$38</f>
        <v>0</v>
      </c>
      <c r="H169" s="146">
        <f>+'Monitoring &amp; Evaluation'!L$38</f>
        <v>0</v>
      </c>
      <c r="I169" s="146">
        <f>+'Monitoring &amp; Evaluation'!M$38</f>
        <v>0</v>
      </c>
      <c r="J169" s="146">
        <f>+'Monitoring &amp; Evaluation'!N$38</f>
        <v>0</v>
      </c>
      <c r="K169" s="72">
        <f t="shared" si="21"/>
        <v>0</v>
      </c>
      <c r="L169" s="145">
        <f>+'Monitoring &amp; Evaluation'!Q$38</f>
        <v>0</v>
      </c>
      <c r="M169" s="157">
        <f>+'Monitoring &amp; Evaluation'!R$38</f>
        <v>0</v>
      </c>
    </row>
    <row r="170" spans="1:13" ht="12.75">
      <c r="A170" s="71" t="s">
        <v>61</v>
      </c>
      <c r="B170" s="145">
        <f>+'Monitoring &amp; Evaluation'!F$56</f>
        <v>0</v>
      </c>
      <c r="C170" s="206">
        <f>+'Monitoring &amp; Evaluation'!G$56</f>
        <v>0</v>
      </c>
      <c r="D170" s="146">
        <f>+'Monitoring &amp; Evaluation'!H$56</f>
        <v>0</v>
      </c>
      <c r="E170" s="146">
        <f>+'Monitoring &amp; Evaluation'!I$56</f>
        <v>0</v>
      </c>
      <c r="F170" s="146">
        <f>+'Monitoring &amp; Evaluation'!J$56</f>
        <v>0</v>
      </c>
      <c r="G170" s="146">
        <f>+'Monitoring &amp; Evaluation'!K$56</f>
        <v>0</v>
      </c>
      <c r="H170" s="146">
        <f>+'Monitoring &amp; Evaluation'!L$56</f>
        <v>0</v>
      </c>
      <c r="I170" s="146">
        <f>+'Monitoring &amp; Evaluation'!M$56</f>
        <v>0</v>
      </c>
      <c r="J170" s="146">
        <f>+'Monitoring &amp; Evaluation'!N$56</f>
        <v>0</v>
      </c>
      <c r="K170" s="72">
        <f t="shared" si="21"/>
        <v>0</v>
      </c>
      <c r="L170" s="145">
        <f>+'Monitoring &amp; Evaluation'!Q$56</f>
        <v>0</v>
      </c>
      <c r="M170" s="157">
        <f>+'Monitoring &amp; Evaluation'!R$56</f>
        <v>0</v>
      </c>
    </row>
    <row r="171" spans="1:13" ht="12.75">
      <c r="A171" s="71" t="s">
        <v>62</v>
      </c>
      <c r="B171" s="145">
        <f>+'Monitoring &amp; Evaluation'!F$68</f>
        <v>0</v>
      </c>
      <c r="C171" s="206">
        <f>+'Monitoring &amp; Evaluation'!G$68</f>
        <v>0</v>
      </c>
      <c r="D171" s="146">
        <f>+'Monitoring &amp; Evaluation'!H$68</f>
        <v>0</v>
      </c>
      <c r="E171" s="146">
        <f>+'Monitoring &amp; Evaluation'!I$68</f>
        <v>0</v>
      </c>
      <c r="F171" s="146">
        <f>+'Monitoring &amp; Evaluation'!J$68</f>
        <v>0</v>
      </c>
      <c r="G171" s="146">
        <f>+'Monitoring &amp; Evaluation'!K$68</f>
        <v>0</v>
      </c>
      <c r="H171" s="146">
        <f>+'Monitoring &amp; Evaluation'!L$68</f>
        <v>0</v>
      </c>
      <c r="I171" s="146">
        <f>+'Monitoring &amp; Evaluation'!M$68</f>
        <v>0</v>
      </c>
      <c r="J171" s="146">
        <f>+'Monitoring &amp; Evaluation'!N$68</f>
        <v>0</v>
      </c>
      <c r="K171" s="72">
        <f t="shared" si="21"/>
        <v>0</v>
      </c>
      <c r="L171" s="145">
        <f>+'Monitoring &amp; Evaluation'!Q$68</f>
        <v>0</v>
      </c>
      <c r="M171" s="157">
        <f>+'Monitoring &amp; Evaluation'!R$68</f>
        <v>0</v>
      </c>
    </row>
    <row r="172" spans="1:13" ht="12.75">
      <c r="A172" s="71" t="s">
        <v>68</v>
      </c>
      <c r="B172" s="145">
        <f>+'Monitoring &amp; Evaluation'!F$82</f>
        <v>0</v>
      </c>
      <c r="C172" s="206">
        <f>+'Monitoring &amp; Evaluation'!G$82</f>
        <v>0</v>
      </c>
      <c r="D172" s="146">
        <f>+'Monitoring &amp; Evaluation'!H$82</f>
        <v>0</v>
      </c>
      <c r="E172" s="146">
        <f>+'Monitoring &amp; Evaluation'!I$82</f>
        <v>0</v>
      </c>
      <c r="F172" s="146">
        <f>+'Monitoring &amp; Evaluation'!J$82</f>
        <v>0</v>
      </c>
      <c r="G172" s="146">
        <f>+'Monitoring &amp; Evaluation'!K$82</f>
        <v>0</v>
      </c>
      <c r="H172" s="146">
        <f>+'Monitoring &amp; Evaluation'!L$82</f>
        <v>0</v>
      </c>
      <c r="I172" s="146">
        <f>+'Monitoring &amp; Evaluation'!M$82</f>
        <v>0</v>
      </c>
      <c r="J172" s="146">
        <f>+'Monitoring &amp; Evaluation'!N$82</f>
        <v>0</v>
      </c>
      <c r="K172" s="72">
        <f t="shared" si="21"/>
        <v>0</v>
      </c>
      <c r="L172" s="145">
        <f>+'Monitoring &amp; Evaluation'!Q$82</f>
        <v>0</v>
      </c>
      <c r="M172" s="157">
        <f>+'Monitoring &amp; Evaluation'!R$82</f>
        <v>0</v>
      </c>
    </row>
    <row r="173" spans="1:13" ht="12.75">
      <c r="A173" s="75" t="s">
        <v>63</v>
      </c>
      <c r="B173" s="147">
        <f>SUM(B168:B172)</f>
        <v>0</v>
      </c>
      <c r="C173" s="207">
        <f aca="true" t="shared" si="22" ref="C173:J173">SUM(C168:C172)</f>
        <v>0</v>
      </c>
      <c r="D173" s="148">
        <f t="shared" si="22"/>
        <v>0</v>
      </c>
      <c r="E173" s="148">
        <f t="shared" si="22"/>
        <v>0</v>
      </c>
      <c r="F173" s="148">
        <f t="shared" si="22"/>
        <v>0</v>
      </c>
      <c r="G173" s="148">
        <f t="shared" si="22"/>
        <v>0</v>
      </c>
      <c r="H173" s="148">
        <f t="shared" si="22"/>
        <v>0</v>
      </c>
      <c r="I173" s="148">
        <f t="shared" si="22"/>
        <v>0</v>
      </c>
      <c r="J173" s="148">
        <f t="shared" si="22"/>
        <v>0</v>
      </c>
      <c r="K173" s="76">
        <f t="shared" si="21"/>
        <v>0</v>
      </c>
      <c r="L173" s="147">
        <f>SUM(L168:L172)</f>
        <v>0</v>
      </c>
      <c r="M173" s="250">
        <f>SUM(M168:M172)</f>
        <v>0</v>
      </c>
    </row>
    <row r="174" spans="1:13" ht="12.75">
      <c r="A174" s="71" t="s">
        <v>87</v>
      </c>
      <c r="B174" s="145">
        <f>+'Monitoring &amp; Evaluation'!F$86</f>
        <v>0</v>
      </c>
      <c r="C174" s="206">
        <f>+'Monitoring &amp; Evaluation'!G$86</f>
        <v>0</v>
      </c>
      <c r="D174" s="146">
        <f>+'Monitoring &amp; Evaluation'!H$86</f>
        <v>0</v>
      </c>
      <c r="E174" s="146">
        <f>+'Monitoring &amp; Evaluation'!I$86</f>
        <v>0</v>
      </c>
      <c r="F174" s="146">
        <f>+'Monitoring &amp; Evaluation'!J$86</f>
        <v>0</v>
      </c>
      <c r="G174" s="146">
        <f>+'Monitoring &amp; Evaluation'!K$86</f>
        <v>0</v>
      </c>
      <c r="H174" s="146">
        <f>+'Monitoring &amp; Evaluation'!L$86</f>
        <v>0</v>
      </c>
      <c r="I174" s="146">
        <f>+'Monitoring &amp; Evaluation'!M$86</f>
        <v>0</v>
      </c>
      <c r="J174" s="146">
        <f>+'Monitoring &amp; Evaluation'!N$86</f>
        <v>0</v>
      </c>
      <c r="K174" s="72">
        <f t="shared" si="21"/>
        <v>0</v>
      </c>
      <c r="L174" s="145">
        <f>+'Monitoring &amp; Evaluation'!Q$86</f>
        <v>0</v>
      </c>
      <c r="M174" s="157">
        <f>+'Monitoring &amp; Evaluation'!R$86</f>
        <v>0</v>
      </c>
    </row>
    <row r="175" spans="1:13" ht="12.75">
      <c r="A175" s="71" t="s">
        <v>69</v>
      </c>
      <c r="B175" s="145">
        <f>+'Monitoring &amp; Evaluation'!F$90</f>
        <v>0</v>
      </c>
      <c r="C175" s="206">
        <f>+'Monitoring &amp; Evaluation'!G$90</f>
        <v>0</v>
      </c>
      <c r="D175" s="146">
        <f>+'Monitoring &amp; Evaluation'!H$90</f>
        <v>0</v>
      </c>
      <c r="E175" s="146">
        <f>+'Monitoring &amp; Evaluation'!I$90</f>
        <v>0</v>
      </c>
      <c r="F175" s="146">
        <f>+'Monitoring &amp; Evaluation'!J$90</f>
        <v>0</v>
      </c>
      <c r="G175" s="146">
        <f>+'Monitoring &amp; Evaluation'!K$90</f>
        <v>0</v>
      </c>
      <c r="H175" s="146">
        <f>+'Monitoring &amp; Evaluation'!L$90</f>
        <v>0</v>
      </c>
      <c r="I175" s="146">
        <f>+'Monitoring &amp; Evaluation'!M$90</f>
        <v>0</v>
      </c>
      <c r="J175" s="146">
        <f>+'Monitoring &amp; Evaluation'!N$90</f>
        <v>0</v>
      </c>
      <c r="K175" s="72">
        <f t="shared" si="21"/>
        <v>0</v>
      </c>
      <c r="L175" s="145">
        <f>+'Monitoring &amp; Evaluation'!Q$90</f>
        <v>0</v>
      </c>
      <c r="M175" s="157">
        <f>+'Monitoring &amp; Evaluation'!R$90</f>
        <v>0</v>
      </c>
    </row>
    <row r="176" spans="1:13" ht="12.75">
      <c r="A176" s="71" t="s">
        <v>88</v>
      </c>
      <c r="B176" s="145">
        <f>+'Monitoring &amp; Evaluation'!F$96</f>
        <v>0</v>
      </c>
      <c r="C176" s="206">
        <f>+'Monitoring &amp; Evaluation'!G$96</f>
        <v>0</v>
      </c>
      <c r="D176" s="146">
        <f>+'Monitoring &amp; Evaluation'!H$96</f>
        <v>0</v>
      </c>
      <c r="E176" s="146">
        <f>+'Monitoring &amp; Evaluation'!I$96</f>
        <v>0</v>
      </c>
      <c r="F176" s="146">
        <f>+'Monitoring &amp; Evaluation'!J$96</f>
        <v>0</v>
      </c>
      <c r="G176" s="146">
        <f>+'Monitoring &amp; Evaluation'!K$96</f>
        <v>0</v>
      </c>
      <c r="H176" s="146">
        <f>+'Monitoring &amp; Evaluation'!L$96</f>
        <v>0</v>
      </c>
      <c r="I176" s="146">
        <f>+'Monitoring &amp; Evaluation'!M$96</f>
        <v>0</v>
      </c>
      <c r="J176" s="146">
        <f>+'Monitoring &amp; Evaluation'!N$96</f>
        <v>0</v>
      </c>
      <c r="K176" s="72">
        <f t="shared" si="21"/>
        <v>0</v>
      </c>
      <c r="L176" s="145">
        <f>+'Monitoring &amp; Evaluation'!Q$96</f>
        <v>0</v>
      </c>
      <c r="M176" s="157">
        <f>+'Monitoring &amp; Evaluation'!R$96</f>
        <v>0</v>
      </c>
    </row>
    <row r="177" spans="1:13" ht="12.75">
      <c r="A177" s="71" t="s">
        <v>79</v>
      </c>
      <c r="B177" s="145">
        <f>+'Monitoring &amp; Evaluation'!F$99</f>
        <v>0</v>
      </c>
      <c r="C177" s="206">
        <f>+'Monitoring &amp; Evaluation'!G$99</f>
        <v>0</v>
      </c>
      <c r="D177" s="146">
        <f>+'Monitoring &amp; Evaluation'!H$99</f>
        <v>0</v>
      </c>
      <c r="E177" s="146">
        <f>+'Monitoring &amp; Evaluation'!I$99</f>
        <v>0</v>
      </c>
      <c r="F177" s="146">
        <f>+'Monitoring &amp; Evaluation'!J$99</f>
        <v>0</v>
      </c>
      <c r="G177" s="146">
        <f>+'Monitoring &amp; Evaluation'!K$99</f>
        <v>0</v>
      </c>
      <c r="H177" s="146">
        <f>+'Monitoring &amp; Evaluation'!L$99</f>
        <v>0</v>
      </c>
      <c r="I177" s="146">
        <f>+'Monitoring &amp; Evaluation'!M$99</f>
        <v>0</v>
      </c>
      <c r="J177" s="146">
        <f>+'Monitoring &amp; Evaluation'!N$99</f>
        <v>0</v>
      </c>
      <c r="K177" s="72">
        <f t="shared" si="21"/>
        <v>0</v>
      </c>
      <c r="L177" s="145">
        <f>+'Monitoring &amp; Evaluation'!Q$99</f>
        <v>0</v>
      </c>
      <c r="M177" s="157">
        <f>+'Monitoring &amp; Evaluation'!R$99</f>
        <v>0</v>
      </c>
    </row>
    <row r="178" spans="1:13" ht="13.5" thickBot="1">
      <c r="A178" s="73" t="s">
        <v>89</v>
      </c>
      <c r="B178" s="149">
        <f>+'Monitoring &amp; Evaluation'!F$102</f>
        <v>0</v>
      </c>
      <c r="C178" s="208">
        <f>+'Monitoring &amp; Evaluation'!G$102</f>
        <v>0</v>
      </c>
      <c r="D178" s="150">
        <f>+'Monitoring &amp; Evaluation'!H$102</f>
        <v>0</v>
      </c>
      <c r="E178" s="150">
        <f>+'Monitoring &amp; Evaluation'!I$102</f>
        <v>0</v>
      </c>
      <c r="F178" s="150">
        <f>+'Monitoring &amp; Evaluation'!J$102</f>
        <v>0</v>
      </c>
      <c r="G178" s="150">
        <f>+'Monitoring &amp; Evaluation'!K$102</f>
        <v>0</v>
      </c>
      <c r="H178" s="150">
        <f>+'Monitoring &amp; Evaluation'!L$102</f>
        <v>0</v>
      </c>
      <c r="I178" s="150">
        <f>+'Monitoring &amp; Evaluation'!M$102</f>
        <v>0</v>
      </c>
      <c r="J178" s="150">
        <f>+'Monitoring &amp; Evaluation'!N$102</f>
        <v>0</v>
      </c>
      <c r="K178" s="74">
        <f t="shared" si="21"/>
        <v>0</v>
      </c>
      <c r="L178" s="149">
        <f>+'Monitoring &amp; Evaluation'!Q$102</f>
        <v>0</v>
      </c>
      <c r="M178" s="251">
        <f>+'Monitoring &amp; Evaluation'!R$102</f>
        <v>0</v>
      </c>
    </row>
    <row r="179" spans="1:13" ht="13.5" thickBot="1">
      <c r="A179" s="77" t="s">
        <v>91</v>
      </c>
      <c r="B179" s="78">
        <f>SUM(B173:B178)</f>
        <v>0</v>
      </c>
      <c r="C179" s="209">
        <f aca="true" t="shared" si="23" ref="C179:J179">SUM(C173:C178)</f>
        <v>0</v>
      </c>
      <c r="D179" s="79">
        <f t="shared" si="23"/>
        <v>0</v>
      </c>
      <c r="E179" s="79">
        <f t="shared" si="23"/>
        <v>0</v>
      </c>
      <c r="F179" s="79">
        <f t="shared" si="23"/>
        <v>0</v>
      </c>
      <c r="G179" s="79">
        <f t="shared" si="23"/>
        <v>0</v>
      </c>
      <c r="H179" s="79">
        <f t="shared" si="23"/>
        <v>0</v>
      </c>
      <c r="I179" s="79">
        <f t="shared" si="23"/>
        <v>0</v>
      </c>
      <c r="J179" s="79">
        <f t="shared" si="23"/>
        <v>0</v>
      </c>
      <c r="K179" s="80">
        <f t="shared" si="21"/>
        <v>0</v>
      </c>
      <c r="L179" s="78">
        <f>SUM(L173:L178)</f>
        <v>0</v>
      </c>
      <c r="M179" s="252">
        <f>SUM(M173:M178)</f>
        <v>0</v>
      </c>
    </row>
  </sheetData>
  <mergeCells count="10">
    <mergeCell ref="L148:M148"/>
    <mergeCell ref="L166:M166"/>
    <mergeCell ref="L130:M130"/>
    <mergeCell ref="L76:M76"/>
    <mergeCell ref="L94:M94"/>
    <mergeCell ref="L112:M112"/>
    <mergeCell ref="L9:M9"/>
    <mergeCell ref="K25:L25"/>
    <mergeCell ref="L40:M40"/>
    <mergeCell ref="L58:M58"/>
  </mergeCells>
  <printOptions horizontalCentered="1"/>
  <pageMargins left="0.5" right="0.5" top="0.41" bottom="0.34" header="0.32" footer="0.21"/>
  <pageSetup fitToHeight="0" horizontalDpi="600" verticalDpi="600" orientation="landscape" scale="70" r:id="rId1"/>
  <rowBreaks count="3" manualBreakCount="3">
    <brk id="36" max="12" man="1"/>
    <brk id="90" max="12" man="1"/>
    <brk id="145" max="12" man="1"/>
  </rowBreaks>
</worksheet>
</file>

<file path=xl/worksheets/sheet10.xml><?xml version="1.0" encoding="utf-8"?>
<worksheet xmlns="http://schemas.openxmlformats.org/spreadsheetml/2006/main" xmlns:r="http://schemas.openxmlformats.org/officeDocument/2006/relationships">
  <dimension ref="A1:S75"/>
  <sheetViews>
    <sheetView zoomScale="75" zoomScaleNormal="75" workbookViewId="0" topLeftCell="A47">
      <selection activeCell="A28" sqref="A28:IV36"/>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2.8515625" style="13" customWidth="1"/>
    <col min="7" max="7" width="12.8515625" style="15" customWidth="1"/>
    <col min="8" max="8" width="12.8515625" style="13" customWidth="1"/>
    <col min="9" max="9" width="12.8515625" style="15" customWidth="1"/>
    <col min="10" max="10" width="12.8515625" style="13" customWidth="1"/>
    <col min="11" max="11" width="12.8515625" style="15" customWidth="1"/>
    <col min="12" max="12" width="12.8515625" style="13" customWidth="1"/>
    <col min="13" max="13" width="12.8515625" style="15" customWidth="1"/>
    <col min="14" max="14" width="12.8515625" style="13" customWidth="1"/>
    <col min="15" max="15" width="12.8515625" style="15" customWidth="1"/>
    <col min="16" max="16" width="12.8515625" style="13" customWidth="1"/>
    <col min="17" max="16384" width="9.140625" style="13" customWidth="1"/>
  </cols>
  <sheetData>
    <row r="1" ht="15">
      <c r="A1" s="11"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11" t="s">
        <v>96</v>
      </c>
    </row>
    <row r="8" spans="1:16" ht="12.75">
      <c r="A8" s="29"/>
      <c r="B8" s="30"/>
      <c r="C8" s="31"/>
      <c r="D8" s="31"/>
      <c r="E8" s="123" t="s">
        <v>11</v>
      </c>
      <c r="F8" s="124"/>
      <c r="G8" s="123" t="s">
        <v>12</v>
      </c>
      <c r="H8" s="124"/>
      <c r="I8" s="123" t="s">
        <v>13</v>
      </c>
      <c r="J8" s="124"/>
      <c r="K8" s="123" t="s">
        <v>14</v>
      </c>
      <c r="L8" s="124"/>
      <c r="M8" s="123" t="s">
        <v>15</v>
      </c>
      <c r="N8" s="124"/>
      <c r="O8" s="125" t="s">
        <v>27</v>
      </c>
      <c r="P8" s="124"/>
    </row>
    <row r="9" spans="1:16"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row>
    <row r="10" spans="1:16"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131" t="str">
        <f>Constants!L9</f>
        <v>30.5 months</v>
      </c>
      <c r="P10" s="130"/>
    </row>
    <row r="11" spans="1:16"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row>
    <row r="12" spans="1:16" ht="12.75">
      <c r="A12" s="41" t="s">
        <v>30</v>
      </c>
      <c r="B12" s="67"/>
      <c r="C12" s="42"/>
      <c r="D12" s="42"/>
      <c r="E12" s="43"/>
      <c r="F12" s="44"/>
      <c r="G12" s="43"/>
      <c r="H12" s="44"/>
      <c r="I12" s="43"/>
      <c r="J12" s="44"/>
      <c r="K12" s="43"/>
      <c r="L12" s="44"/>
      <c r="M12" s="43"/>
      <c r="N12" s="44"/>
      <c r="O12" s="43"/>
      <c r="P12" s="44"/>
    </row>
    <row r="13" spans="1:16" ht="12.75">
      <c r="A13" s="152"/>
      <c r="B13" s="153"/>
      <c r="C13" s="154"/>
      <c r="D13" s="154"/>
      <c r="E13" s="155"/>
      <c r="F13" s="156"/>
      <c r="G13" s="155"/>
      <c r="H13" s="156"/>
      <c r="I13" s="155"/>
      <c r="J13" s="156"/>
      <c r="K13" s="155"/>
      <c r="L13" s="156"/>
      <c r="M13" s="155"/>
      <c r="N13" s="156"/>
      <c r="O13" s="155"/>
      <c r="P13" s="156"/>
    </row>
    <row r="14" spans="1:16" ht="12.75">
      <c r="A14" s="32"/>
      <c r="B14" s="49"/>
      <c r="C14" s="35"/>
      <c r="D14" s="33"/>
      <c r="E14" s="20"/>
      <c r="F14" s="40"/>
      <c r="G14" s="20"/>
      <c r="H14" s="40"/>
      <c r="I14" s="20"/>
      <c r="J14" s="40"/>
      <c r="K14" s="20"/>
      <c r="L14" s="40"/>
      <c r="M14" s="20"/>
      <c r="N14" s="40"/>
      <c r="O14" s="20"/>
      <c r="P14" s="40"/>
    </row>
    <row r="15" spans="1:16" ht="12.75">
      <c r="A15" s="32"/>
      <c r="B15" s="49"/>
      <c r="C15" s="35"/>
      <c r="D15" s="33"/>
      <c r="E15" s="20"/>
      <c r="F15" s="40"/>
      <c r="G15" s="20"/>
      <c r="H15" s="40"/>
      <c r="I15" s="20"/>
      <c r="J15" s="40"/>
      <c r="K15" s="20"/>
      <c r="L15" s="40"/>
      <c r="M15" s="20"/>
      <c r="N15" s="40"/>
      <c r="O15" s="20"/>
      <c r="P15" s="40"/>
    </row>
    <row r="16" spans="1:16" ht="12.75">
      <c r="A16" s="32"/>
      <c r="B16" s="49"/>
      <c r="C16" s="35"/>
      <c r="D16" s="33"/>
      <c r="E16" s="20"/>
      <c r="F16" s="40"/>
      <c r="G16" s="20"/>
      <c r="H16" s="40"/>
      <c r="I16" s="20"/>
      <c r="J16" s="40"/>
      <c r="K16" s="20"/>
      <c r="L16" s="40"/>
      <c r="M16" s="20"/>
      <c r="N16" s="40"/>
      <c r="O16" s="20"/>
      <c r="P16" s="40"/>
    </row>
    <row r="17" spans="1:16" ht="12.75">
      <c r="A17" s="32"/>
      <c r="B17" s="49"/>
      <c r="C17" s="35"/>
      <c r="D17" s="33"/>
      <c r="E17" s="20"/>
      <c r="F17" s="40"/>
      <c r="G17" s="20"/>
      <c r="H17" s="40"/>
      <c r="I17" s="20"/>
      <c r="J17" s="40"/>
      <c r="K17" s="20"/>
      <c r="L17" s="40"/>
      <c r="M17" s="20"/>
      <c r="N17" s="40"/>
      <c r="O17" s="20"/>
      <c r="P17" s="40"/>
    </row>
    <row r="18" spans="1:16" ht="12.75">
      <c r="A18" s="34"/>
      <c r="B18" s="49"/>
      <c r="C18" s="35"/>
      <c r="D18" s="33"/>
      <c r="E18" s="20"/>
      <c r="F18" s="40"/>
      <c r="G18" s="20"/>
      <c r="H18" s="40"/>
      <c r="I18" s="20"/>
      <c r="J18" s="40"/>
      <c r="K18" s="20"/>
      <c r="L18" s="40"/>
      <c r="M18" s="20"/>
      <c r="N18" s="40"/>
      <c r="O18" s="20"/>
      <c r="P18" s="40"/>
    </row>
    <row r="19" spans="1:16" ht="12.75">
      <c r="A19" s="32"/>
      <c r="B19" s="49"/>
      <c r="C19" s="35"/>
      <c r="D19" s="33"/>
      <c r="E19" s="20"/>
      <c r="F19" s="40"/>
      <c r="G19" s="20"/>
      <c r="H19" s="40"/>
      <c r="I19" s="20"/>
      <c r="J19" s="40"/>
      <c r="K19" s="20"/>
      <c r="L19" s="40"/>
      <c r="M19" s="20"/>
      <c r="N19" s="40"/>
      <c r="O19" s="20"/>
      <c r="P19" s="40"/>
    </row>
    <row r="20" spans="1:16" ht="12.75">
      <c r="A20" s="32"/>
      <c r="B20" s="49"/>
      <c r="C20" s="35"/>
      <c r="D20" s="33"/>
      <c r="E20" s="20"/>
      <c r="F20" s="40"/>
      <c r="G20" s="20"/>
      <c r="H20" s="40"/>
      <c r="I20" s="20"/>
      <c r="J20" s="40"/>
      <c r="K20" s="20"/>
      <c r="L20" s="40"/>
      <c r="M20" s="20"/>
      <c r="N20" s="40"/>
      <c r="O20" s="20"/>
      <c r="P20" s="40"/>
    </row>
    <row r="21" spans="1:16" ht="12.75">
      <c r="A21" s="32"/>
      <c r="B21" s="50"/>
      <c r="C21" s="35"/>
      <c r="D21" s="35"/>
      <c r="E21" s="20"/>
      <c r="F21" s="40"/>
      <c r="G21" s="20"/>
      <c r="H21" s="40"/>
      <c r="I21" s="20"/>
      <c r="J21" s="40"/>
      <c r="K21" s="20"/>
      <c r="L21" s="40"/>
      <c r="M21" s="20"/>
      <c r="N21" s="40"/>
      <c r="O21" s="20"/>
      <c r="P21" s="40"/>
    </row>
    <row r="22" spans="1:16" ht="13.5" thickBot="1">
      <c r="A22" s="45" t="s">
        <v>35</v>
      </c>
      <c r="B22" s="46"/>
      <c r="C22" s="47"/>
      <c r="D22" s="47"/>
      <c r="E22" s="64">
        <f aca="true" t="shared" si="0" ref="E22:N22">SUM(E12:E21)</f>
        <v>0</v>
      </c>
      <c r="F22" s="95">
        <f t="shared" si="0"/>
        <v>0</v>
      </c>
      <c r="G22" s="64">
        <f t="shared" si="0"/>
        <v>0</v>
      </c>
      <c r="H22" s="95">
        <f t="shared" si="0"/>
        <v>0</v>
      </c>
      <c r="I22" s="64">
        <f t="shared" si="0"/>
        <v>0</v>
      </c>
      <c r="J22" s="95">
        <f t="shared" si="0"/>
        <v>0</v>
      </c>
      <c r="K22" s="64">
        <f t="shared" si="0"/>
        <v>0</v>
      </c>
      <c r="L22" s="95">
        <f t="shared" si="0"/>
        <v>0</v>
      </c>
      <c r="M22" s="64">
        <f t="shared" si="0"/>
        <v>0</v>
      </c>
      <c r="N22" s="95">
        <f t="shared" si="0"/>
        <v>0</v>
      </c>
      <c r="O22" s="64">
        <f>+E22+G22+I22+K22+M22</f>
        <v>0</v>
      </c>
      <c r="P22" s="95">
        <f>+F22+H22+J22+L22+N22</f>
        <v>0</v>
      </c>
    </row>
    <row r="23" spans="1:16" ht="12.75">
      <c r="A23" s="41" t="s">
        <v>33</v>
      </c>
      <c r="B23" s="48"/>
      <c r="C23" s="42"/>
      <c r="D23" s="42"/>
      <c r="E23" s="43"/>
      <c r="F23" s="44"/>
      <c r="G23" s="43"/>
      <c r="H23" s="44"/>
      <c r="I23" s="43"/>
      <c r="J23" s="44"/>
      <c r="K23" s="43"/>
      <c r="L23" s="44"/>
      <c r="M23" s="43"/>
      <c r="N23" s="44"/>
      <c r="O23" s="43"/>
      <c r="P23" s="44"/>
    </row>
    <row r="24" spans="1:16" ht="12.75">
      <c r="A24" s="52" t="s">
        <v>95</v>
      </c>
      <c r="B24" s="50"/>
      <c r="C24" s="3">
        <v>0.3025</v>
      </c>
      <c r="D24" s="33" t="s">
        <v>36</v>
      </c>
      <c r="E24" s="85">
        <f>+F22</f>
        <v>0</v>
      </c>
      <c r="F24" s="157">
        <f>ROUND(E24*$C$24,0)</f>
        <v>0</v>
      </c>
      <c r="G24" s="85">
        <f>+H22</f>
        <v>0</v>
      </c>
      <c r="H24" s="157">
        <f>ROUND(G24*$C$24,0)</f>
        <v>0</v>
      </c>
      <c r="I24" s="85">
        <f>+J22</f>
        <v>0</v>
      </c>
      <c r="J24" s="157">
        <f>ROUND(I24*$C$24,0)</f>
        <v>0</v>
      </c>
      <c r="K24" s="85">
        <f>+L22</f>
        <v>0</v>
      </c>
      <c r="L24" s="157">
        <f>ROUND(K24*$C$24,0)</f>
        <v>0</v>
      </c>
      <c r="M24" s="85">
        <f>+N22</f>
        <v>0</v>
      </c>
      <c r="N24" s="157">
        <f>ROUND(M24*$C$24,0)</f>
        <v>0</v>
      </c>
      <c r="O24" s="85">
        <f>+E24+G24+I24+K24+M24</f>
        <v>0</v>
      </c>
      <c r="P24" s="40">
        <f>+F24+H24+J24+L24+N24</f>
        <v>0</v>
      </c>
    </row>
    <row r="25" spans="1:16" ht="13.5" thickBot="1">
      <c r="A25" s="45" t="s">
        <v>37</v>
      </c>
      <c r="B25" s="46"/>
      <c r="C25" s="47"/>
      <c r="D25" s="47"/>
      <c r="E25" s="64"/>
      <c r="F25" s="95">
        <f>SUM(F24:F24)</f>
        <v>0</v>
      </c>
      <c r="G25" s="64"/>
      <c r="H25" s="95">
        <f>SUM(H24:H24)</f>
        <v>0</v>
      </c>
      <c r="I25" s="64"/>
      <c r="J25" s="95">
        <f>SUM(J24:J24)</f>
        <v>0</v>
      </c>
      <c r="K25" s="64"/>
      <c r="L25" s="95">
        <f>SUM(L24:L24)</f>
        <v>0</v>
      </c>
      <c r="M25" s="64"/>
      <c r="N25" s="95">
        <f>SUM(N24:N24)</f>
        <v>0</v>
      </c>
      <c r="O25" s="64"/>
      <c r="P25" s="95">
        <f>+F25+H25+J25+L25+N25</f>
        <v>0</v>
      </c>
    </row>
    <row r="26" spans="1:19" s="54" customFormat="1" ht="13.5" thickBot="1">
      <c r="A26" s="68" t="s">
        <v>57</v>
      </c>
      <c r="B26" s="57"/>
      <c r="C26" s="58"/>
      <c r="D26" s="58"/>
      <c r="E26" s="17"/>
      <c r="F26" s="97">
        <f>+F22+F25</f>
        <v>0</v>
      </c>
      <c r="G26" s="17"/>
      <c r="H26" s="97">
        <f>+H22+H25</f>
        <v>0</v>
      </c>
      <c r="I26" s="17"/>
      <c r="J26" s="97">
        <f>+J22+J25</f>
        <v>0</v>
      </c>
      <c r="K26" s="17"/>
      <c r="L26" s="97">
        <f>+L22+L25</f>
        <v>0</v>
      </c>
      <c r="M26" s="17"/>
      <c r="N26" s="97">
        <f>+N22+N25</f>
        <v>0</v>
      </c>
      <c r="O26" s="17"/>
      <c r="P26" s="97">
        <f>+F26+H26+J26+L26+N26</f>
        <v>0</v>
      </c>
      <c r="S26" s="101"/>
    </row>
    <row r="27" spans="1:16" ht="12.75">
      <c r="A27" s="41" t="s">
        <v>38</v>
      </c>
      <c r="B27" s="67"/>
      <c r="C27" s="42"/>
      <c r="D27" s="42"/>
      <c r="E27" s="43"/>
      <c r="F27" s="44"/>
      <c r="G27" s="43"/>
      <c r="H27" s="44"/>
      <c r="I27" s="43"/>
      <c r="J27" s="44"/>
      <c r="K27" s="43"/>
      <c r="L27" s="44"/>
      <c r="M27" s="43"/>
      <c r="N27" s="44"/>
      <c r="O27" s="43"/>
      <c r="P27" s="44"/>
    </row>
    <row r="28" spans="1:16" ht="12.75">
      <c r="A28" s="34"/>
      <c r="B28" s="49"/>
      <c r="C28" s="35"/>
      <c r="D28" s="35"/>
      <c r="E28" s="20"/>
      <c r="F28" s="40"/>
      <c r="G28" s="20"/>
      <c r="H28" s="40"/>
      <c r="I28" s="20"/>
      <c r="J28" s="40"/>
      <c r="K28" s="20"/>
      <c r="L28" s="40"/>
      <c r="M28" s="20"/>
      <c r="N28" s="40"/>
      <c r="O28" s="20"/>
      <c r="P28" s="40"/>
    </row>
    <row r="29" spans="1:16" ht="12.75">
      <c r="A29" s="52"/>
      <c r="B29" s="49"/>
      <c r="C29" s="35"/>
      <c r="D29" s="33"/>
      <c r="E29" s="20"/>
      <c r="F29" s="96"/>
      <c r="G29" s="20"/>
      <c r="H29" s="96"/>
      <c r="I29" s="20"/>
      <c r="J29" s="96"/>
      <c r="K29" s="20"/>
      <c r="L29" s="96"/>
      <c r="M29" s="20"/>
      <c r="N29" s="96"/>
      <c r="O29" s="20"/>
      <c r="P29" s="96"/>
    </row>
    <row r="30" spans="1:16" ht="12.75">
      <c r="A30" s="52"/>
      <c r="B30" s="49"/>
      <c r="C30" s="35"/>
      <c r="D30" s="33"/>
      <c r="E30" s="20"/>
      <c r="F30" s="40"/>
      <c r="G30" s="20"/>
      <c r="H30" s="40"/>
      <c r="I30" s="20"/>
      <c r="J30" s="40"/>
      <c r="K30" s="20"/>
      <c r="L30" s="40"/>
      <c r="M30" s="20"/>
      <c r="N30" s="40"/>
      <c r="O30" s="20"/>
      <c r="P30" s="40"/>
    </row>
    <row r="31" spans="1:16" ht="12.75">
      <c r="A31" s="52"/>
      <c r="B31" s="49"/>
      <c r="C31" s="35"/>
      <c r="D31" s="33"/>
      <c r="E31" s="20"/>
      <c r="F31" s="40"/>
      <c r="G31" s="20"/>
      <c r="H31" s="40"/>
      <c r="I31" s="20"/>
      <c r="J31" s="40"/>
      <c r="K31" s="20"/>
      <c r="L31" s="40"/>
      <c r="M31" s="20"/>
      <c r="N31" s="40"/>
      <c r="O31" s="20"/>
      <c r="P31" s="40"/>
    </row>
    <row r="32" spans="1:16" ht="12.75">
      <c r="A32" s="34"/>
      <c r="B32" s="49"/>
      <c r="C32" s="35"/>
      <c r="D32" s="33"/>
      <c r="E32" s="20"/>
      <c r="F32" s="40"/>
      <c r="G32" s="20"/>
      <c r="H32" s="40"/>
      <c r="I32" s="20"/>
      <c r="J32" s="40"/>
      <c r="K32" s="20"/>
      <c r="L32" s="40"/>
      <c r="M32" s="20"/>
      <c r="N32" s="40"/>
      <c r="O32" s="20"/>
      <c r="P32" s="40"/>
    </row>
    <row r="33" spans="1:16" ht="12.75">
      <c r="A33" s="52"/>
      <c r="B33" s="49"/>
      <c r="C33" s="35"/>
      <c r="D33" s="33"/>
      <c r="E33" s="20"/>
      <c r="F33" s="40"/>
      <c r="G33" s="20"/>
      <c r="H33" s="40"/>
      <c r="I33" s="20"/>
      <c r="J33" s="40"/>
      <c r="K33" s="20"/>
      <c r="L33" s="40"/>
      <c r="M33" s="20"/>
      <c r="N33" s="40"/>
      <c r="O33" s="20"/>
      <c r="P33" s="40"/>
    </row>
    <row r="34" spans="1:16" ht="12.75">
      <c r="A34" s="52"/>
      <c r="B34" s="49"/>
      <c r="C34" s="35"/>
      <c r="D34" s="33"/>
      <c r="E34" s="20"/>
      <c r="F34" s="40"/>
      <c r="G34" s="20"/>
      <c r="H34" s="40"/>
      <c r="I34" s="20"/>
      <c r="J34" s="40"/>
      <c r="K34" s="20"/>
      <c r="L34" s="40"/>
      <c r="M34" s="20"/>
      <c r="N34" s="40"/>
      <c r="O34" s="20"/>
      <c r="P34" s="40"/>
    </row>
    <row r="35" spans="1:16" ht="12.75">
      <c r="A35" s="52"/>
      <c r="B35" s="49"/>
      <c r="C35" s="35"/>
      <c r="D35" s="33"/>
      <c r="E35" s="20"/>
      <c r="F35" s="40"/>
      <c r="G35" s="20"/>
      <c r="H35" s="40"/>
      <c r="I35" s="20"/>
      <c r="J35" s="40"/>
      <c r="K35" s="20"/>
      <c r="L35" s="40"/>
      <c r="M35" s="20"/>
      <c r="N35" s="40"/>
      <c r="O35" s="20"/>
      <c r="P35" s="40"/>
    </row>
    <row r="36" spans="1:16" ht="12.75">
      <c r="A36" s="52"/>
      <c r="B36" s="49"/>
      <c r="C36" s="35"/>
      <c r="D36" s="35"/>
      <c r="E36" s="20"/>
      <c r="F36" s="40"/>
      <c r="G36" s="20"/>
      <c r="H36" s="40"/>
      <c r="I36" s="20"/>
      <c r="J36" s="40"/>
      <c r="K36" s="20"/>
      <c r="L36" s="40"/>
      <c r="M36" s="20"/>
      <c r="N36" s="40"/>
      <c r="O36" s="20"/>
      <c r="P36" s="40"/>
    </row>
    <row r="37" spans="1:16" ht="13.5" thickBot="1">
      <c r="A37" s="45" t="s">
        <v>39</v>
      </c>
      <c r="B37" s="46"/>
      <c r="C37" s="47"/>
      <c r="D37" s="47"/>
      <c r="E37" s="65">
        <f aca="true" t="shared" si="1" ref="E37:N37">SUM(E27:E36)</f>
        <v>0</v>
      </c>
      <c r="F37" s="95">
        <f t="shared" si="1"/>
        <v>0</v>
      </c>
      <c r="G37" s="65">
        <f t="shared" si="1"/>
        <v>0</v>
      </c>
      <c r="H37" s="95">
        <f t="shared" si="1"/>
        <v>0</v>
      </c>
      <c r="I37" s="65">
        <f t="shared" si="1"/>
        <v>0</v>
      </c>
      <c r="J37" s="95">
        <f t="shared" si="1"/>
        <v>0</v>
      </c>
      <c r="K37" s="65">
        <f t="shared" si="1"/>
        <v>0</v>
      </c>
      <c r="L37" s="95">
        <f t="shared" si="1"/>
        <v>0</v>
      </c>
      <c r="M37" s="65">
        <f t="shared" si="1"/>
        <v>0</v>
      </c>
      <c r="N37" s="95">
        <f t="shared" si="1"/>
        <v>0</v>
      </c>
      <c r="O37" s="64">
        <f>+E37+G37+I37+K37+M37</f>
        <v>0</v>
      </c>
      <c r="P37" s="95">
        <f>+F37+H37+J37+L37+N37</f>
        <v>0</v>
      </c>
    </row>
    <row r="38" spans="1:16" ht="12.75">
      <c r="A38" s="41" t="s">
        <v>40</v>
      </c>
      <c r="B38" s="67"/>
      <c r="C38" s="42"/>
      <c r="D38" s="42"/>
      <c r="E38" s="43"/>
      <c r="F38" s="44"/>
      <c r="G38" s="43"/>
      <c r="H38" s="44"/>
      <c r="I38" s="43"/>
      <c r="J38" s="44"/>
      <c r="K38" s="43"/>
      <c r="L38" s="44"/>
      <c r="M38" s="43"/>
      <c r="N38" s="44"/>
      <c r="O38" s="43"/>
      <c r="P38" s="44"/>
    </row>
    <row r="39" spans="1:16" ht="12.75">
      <c r="A39" s="32"/>
      <c r="B39" s="49"/>
      <c r="C39" s="35"/>
      <c r="D39" s="35"/>
      <c r="E39" s="20"/>
      <c r="F39" s="40"/>
      <c r="G39" s="20"/>
      <c r="H39" s="40"/>
      <c r="I39" s="20"/>
      <c r="J39" s="40"/>
      <c r="K39" s="20"/>
      <c r="L39" s="40"/>
      <c r="M39" s="20"/>
      <c r="N39" s="40"/>
      <c r="O39" s="20"/>
      <c r="P39" s="40"/>
    </row>
    <row r="40" spans="1:16" ht="12.75">
      <c r="A40" s="32"/>
      <c r="B40" s="49"/>
      <c r="C40" s="35"/>
      <c r="D40" s="35"/>
      <c r="E40" s="20"/>
      <c r="F40" s="40"/>
      <c r="G40" s="20"/>
      <c r="H40" s="40"/>
      <c r="I40" s="20"/>
      <c r="J40" s="40"/>
      <c r="K40" s="20"/>
      <c r="L40" s="40"/>
      <c r="M40" s="20"/>
      <c r="N40" s="40"/>
      <c r="O40" s="20"/>
      <c r="P40" s="40"/>
    </row>
    <row r="41" spans="1:16" ht="13.5" thickBot="1">
      <c r="A41" s="45" t="s">
        <v>42</v>
      </c>
      <c r="B41" s="46"/>
      <c r="C41" s="47"/>
      <c r="D41" s="47"/>
      <c r="E41" s="65"/>
      <c r="F41" s="95">
        <f>SUM(F38:F40)</f>
        <v>0</v>
      </c>
      <c r="G41" s="65"/>
      <c r="H41" s="95">
        <f>SUM(H38:H40)</f>
        <v>0</v>
      </c>
      <c r="I41" s="65"/>
      <c r="J41" s="95">
        <f>SUM(J38:J40)</f>
        <v>0</v>
      </c>
      <c r="K41" s="65"/>
      <c r="L41" s="95">
        <f>SUM(L38:L40)</f>
        <v>0</v>
      </c>
      <c r="M41" s="65"/>
      <c r="N41" s="95">
        <f>SUM(N38:N40)</f>
        <v>0</v>
      </c>
      <c r="O41" s="64"/>
      <c r="P41" s="95">
        <f>+F41+H41+J41+L41+N41</f>
        <v>0</v>
      </c>
    </row>
    <row r="42" spans="1:16" ht="12.75">
      <c r="A42" s="41" t="s">
        <v>70</v>
      </c>
      <c r="B42" s="67"/>
      <c r="C42" s="42"/>
      <c r="D42" s="42"/>
      <c r="E42" s="43"/>
      <c r="F42" s="44"/>
      <c r="G42" s="43"/>
      <c r="H42" s="44"/>
      <c r="I42" s="43"/>
      <c r="J42" s="44"/>
      <c r="K42" s="43"/>
      <c r="L42" s="44"/>
      <c r="M42" s="43"/>
      <c r="N42" s="44"/>
      <c r="O42" s="43"/>
      <c r="P42" s="44"/>
    </row>
    <row r="43" spans="1:16" ht="12.75">
      <c r="A43" s="34" t="s">
        <v>73</v>
      </c>
      <c r="B43" s="49"/>
      <c r="C43" s="35"/>
      <c r="D43" s="35"/>
      <c r="E43" s="20"/>
      <c r="F43" s="40"/>
      <c r="G43" s="20"/>
      <c r="H43" s="40"/>
      <c r="I43" s="20"/>
      <c r="J43" s="40"/>
      <c r="K43" s="20"/>
      <c r="L43" s="40"/>
      <c r="M43" s="20"/>
      <c r="N43" s="40"/>
      <c r="O43" s="20"/>
      <c r="P43" s="40"/>
    </row>
    <row r="44" spans="1:16" ht="12.75">
      <c r="A44" s="32" t="s">
        <v>74</v>
      </c>
      <c r="B44" s="49"/>
      <c r="C44" s="134">
        <v>0</v>
      </c>
      <c r="D44" s="33" t="s">
        <v>34</v>
      </c>
      <c r="E44" s="20">
        <v>12</v>
      </c>
      <c r="F44" s="40">
        <f>ROUND($C44*E44*Constants!B$28,0)</f>
        <v>0</v>
      </c>
      <c r="G44" s="20">
        <v>12</v>
      </c>
      <c r="H44" s="40">
        <f>ROUND($C44*G44*Constants!D$28,0)</f>
        <v>0</v>
      </c>
      <c r="I44" s="20">
        <v>12</v>
      </c>
      <c r="J44" s="40">
        <f>ROUND($C44*I44*Constants!F$28,0)</f>
        <v>0</v>
      </c>
      <c r="K44" s="20">
        <v>12</v>
      </c>
      <c r="L44" s="40">
        <f>ROUND($C44*K44*Constants!H$28,0)</f>
        <v>0</v>
      </c>
      <c r="M44" s="20">
        <v>12</v>
      </c>
      <c r="N44" s="40">
        <f>ROUND($C44*M44*Constants!J$28,0)</f>
        <v>0</v>
      </c>
      <c r="O44" s="20">
        <f aca="true" t="shared" si="2" ref="O44:P52">+E44+G44+I44+K44+M44</f>
        <v>60</v>
      </c>
      <c r="P44" s="40">
        <f t="shared" si="2"/>
        <v>0</v>
      </c>
    </row>
    <row r="45" spans="1:16" ht="12.75">
      <c r="A45" s="32" t="s">
        <v>47</v>
      </c>
      <c r="B45" s="49"/>
      <c r="C45" s="134">
        <v>3.44</v>
      </c>
      <c r="D45" s="33" t="s">
        <v>94</v>
      </c>
      <c r="E45" s="20">
        <f>+E22</f>
        <v>0</v>
      </c>
      <c r="F45" s="40">
        <f>ROUND($C45*E45*Constants!B$28,0)</f>
        <v>0</v>
      </c>
      <c r="G45" s="20">
        <f>+G22</f>
        <v>0</v>
      </c>
      <c r="H45" s="40">
        <f>ROUND($C45*G45*Constants!D$28,0)</f>
        <v>0</v>
      </c>
      <c r="I45" s="20">
        <f>+I22</f>
        <v>0</v>
      </c>
      <c r="J45" s="40">
        <f>ROUND($C45*I45*Constants!F$28,0)</f>
        <v>0</v>
      </c>
      <c r="K45" s="20">
        <f>+K22</f>
        <v>0</v>
      </c>
      <c r="L45" s="40">
        <f>ROUND($C45*K45*Constants!H$28,0)</f>
        <v>0</v>
      </c>
      <c r="M45" s="20">
        <f>+M22</f>
        <v>0</v>
      </c>
      <c r="N45" s="40">
        <f>ROUND($C45*M45*Constants!J$28,0)</f>
        <v>0</v>
      </c>
      <c r="O45" s="20">
        <f t="shared" si="2"/>
        <v>0</v>
      </c>
      <c r="P45" s="40">
        <f t="shared" si="2"/>
        <v>0</v>
      </c>
    </row>
    <row r="46" spans="1:16" ht="12.75">
      <c r="A46" s="32" t="s">
        <v>48</v>
      </c>
      <c r="B46" s="49"/>
      <c r="C46" s="134">
        <v>4.8</v>
      </c>
      <c r="D46" s="33" t="s">
        <v>94</v>
      </c>
      <c r="E46" s="20">
        <f>E45</f>
        <v>0</v>
      </c>
      <c r="F46" s="40">
        <f>ROUND($C46*E46*Constants!B$28,0)</f>
        <v>0</v>
      </c>
      <c r="G46" s="20">
        <f>G45</f>
        <v>0</v>
      </c>
      <c r="H46" s="40">
        <f>ROUND($C46*G46*Constants!D$28,0)</f>
        <v>0</v>
      </c>
      <c r="I46" s="20">
        <f>I45</f>
        <v>0</v>
      </c>
      <c r="J46" s="40">
        <f>ROUND($C46*I46*Constants!F$28,0)</f>
        <v>0</v>
      </c>
      <c r="K46" s="20">
        <f>K45</f>
        <v>0</v>
      </c>
      <c r="L46" s="40">
        <f>ROUND($C46*K46*Constants!H$28,0)</f>
        <v>0</v>
      </c>
      <c r="M46" s="20">
        <f>M45</f>
        <v>0</v>
      </c>
      <c r="N46" s="40">
        <f>ROUND($C46*M46*Constants!J$28,0)</f>
        <v>0</v>
      </c>
      <c r="O46" s="20">
        <f t="shared" si="2"/>
        <v>0</v>
      </c>
      <c r="P46" s="40">
        <f t="shared" si="2"/>
        <v>0</v>
      </c>
    </row>
    <row r="47" spans="1:16" ht="12.75">
      <c r="A47" s="32" t="s">
        <v>44</v>
      </c>
      <c r="B47" s="49"/>
      <c r="C47" s="134">
        <v>2</v>
      </c>
      <c r="D47" s="33" t="s">
        <v>94</v>
      </c>
      <c r="E47" s="20">
        <f>+E45</f>
        <v>0</v>
      </c>
      <c r="F47" s="40">
        <f>ROUND($C47*E47*Constants!B$28,0)</f>
        <v>0</v>
      </c>
      <c r="G47" s="20">
        <f>+G45</f>
        <v>0</v>
      </c>
      <c r="H47" s="40">
        <f>ROUND($C47*G47*Constants!D$28,0)</f>
        <v>0</v>
      </c>
      <c r="I47" s="20">
        <f>+I45</f>
        <v>0</v>
      </c>
      <c r="J47" s="40">
        <f>ROUND($C47*I47*Constants!F$28,0)</f>
        <v>0</v>
      </c>
      <c r="K47" s="20">
        <f>+K45</f>
        <v>0</v>
      </c>
      <c r="L47" s="40">
        <f>ROUND($C47*K47*Constants!H$28,0)</f>
        <v>0</v>
      </c>
      <c r="M47" s="20">
        <f>+M45</f>
        <v>0</v>
      </c>
      <c r="N47" s="40">
        <f>ROUND($C47*M47*Constants!J$28,0)</f>
        <v>0</v>
      </c>
      <c r="O47" s="20">
        <f t="shared" si="2"/>
        <v>0</v>
      </c>
      <c r="P47" s="40">
        <f t="shared" si="2"/>
        <v>0</v>
      </c>
    </row>
    <row r="48" spans="1:16" ht="12.75">
      <c r="A48" s="32" t="s">
        <v>75</v>
      </c>
      <c r="B48" s="49"/>
      <c r="C48" s="134">
        <v>0</v>
      </c>
      <c r="D48" s="33" t="s">
        <v>34</v>
      </c>
      <c r="E48" s="20">
        <v>12</v>
      </c>
      <c r="F48" s="40">
        <f>ROUND($C48*E48*Constants!B$28,0)</f>
        <v>0</v>
      </c>
      <c r="G48" s="20">
        <v>12</v>
      </c>
      <c r="H48" s="40">
        <f>ROUND($C48*G48*Constants!D$28,0)</f>
        <v>0</v>
      </c>
      <c r="I48" s="20">
        <v>12</v>
      </c>
      <c r="J48" s="40">
        <f>ROUND($C48*I48*Constants!F$28,0)</f>
        <v>0</v>
      </c>
      <c r="K48" s="20">
        <v>12</v>
      </c>
      <c r="L48" s="40">
        <f>ROUND($C48*K48*Constants!H$28,0)</f>
        <v>0</v>
      </c>
      <c r="M48" s="20">
        <v>12</v>
      </c>
      <c r="N48" s="40">
        <f>ROUND($C48*M48*Constants!J$28,0)</f>
        <v>0</v>
      </c>
      <c r="O48" s="20">
        <f t="shared" si="2"/>
        <v>60</v>
      </c>
      <c r="P48" s="40">
        <f t="shared" si="2"/>
        <v>0</v>
      </c>
    </row>
    <row r="49" spans="1:16" ht="12.75">
      <c r="A49" s="32" t="s">
        <v>49</v>
      </c>
      <c r="B49" s="49"/>
      <c r="C49" s="134">
        <v>0</v>
      </c>
      <c r="D49" s="33" t="s">
        <v>34</v>
      </c>
      <c r="E49" s="20">
        <v>12</v>
      </c>
      <c r="F49" s="40">
        <f>ROUND($C49*E49*Constants!B$28,0)</f>
        <v>0</v>
      </c>
      <c r="G49" s="20">
        <v>12</v>
      </c>
      <c r="H49" s="40">
        <f>ROUND($C49*G49*Constants!D$28,0)</f>
        <v>0</v>
      </c>
      <c r="I49" s="20">
        <v>12</v>
      </c>
      <c r="J49" s="40">
        <f>ROUND($C49*I49*Constants!F$28,0)</f>
        <v>0</v>
      </c>
      <c r="K49" s="20">
        <v>12</v>
      </c>
      <c r="L49" s="40">
        <f>ROUND($C49*K49*Constants!H$28,0)</f>
        <v>0</v>
      </c>
      <c r="M49" s="20">
        <v>12</v>
      </c>
      <c r="N49" s="40">
        <f>ROUND($C49*M49*Constants!J$28,0)</f>
        <v>0</v>
      </c>
      <c r="O49" s="20">
        <f t="shared" si="2"/>
        <v>60</v>
      </c>
      <c r="P49" s="40">
        <f t="shared" si="2"/>
        <v>0</v>
      </c>
    </row>
    <row r="50" spans="1:16" ht="12.75">
      <c r="A50" s="32" t="s">
        <v>43</v>
      </c>
      <c r="B50" s="49"/>
      <c r="C50" s="134">
        <v>0</v>
      </c>
      <c r="D50" s="33" t="s">
        <v>34</v>
      </c>
      <c r="E50" s="20">
        <v>12</v>
      </c>
      <c r="F50" s="40">
        <f>ROUND($C50*E50*Constants!B$28,0)</f>
        <v>0</v>
      </c>
      <c r="G50" s="20">
        <v>12</v>
      </c>
      <c r="H50" s="40">
        <f>ROUND($C50*G50*Constants!D$28,0)</f>
        <v>0</v>
      </c>
      <c r="I50" s="20">
        <v>12</v>
      </c>
      <c r="J50" s="40">
        <f>ROUND($C50*I50*Constants!F$28,0)</f>
        <v>0</v>
      </c>
      <c r="K50" s="20">
        <v>12</v>
      </c>
      <c r="L50" s="40">
        <f>ROUND($C50*K50*Constants!H$28,0)</f>
        <v>0</v>
      </c>
      <c r="M50" s="20">
        <v>12</v>
      </c>
      <c r="N50" s="40">
        <f>ROUND($C50*M50*Constants!J$28,0)</f>
        <v>0</v>
      </c>
      <c r="O50" s="20">
        <f t="shared" si="2"/>
        <v>60</v>
      </c>
      <c r="P50" s="40">
        <f t="shared" si="2"/>
        <v>0</v>
      </c>
    </row>
    <row r="51" spans="1:16" ht="12.75">
      <c r="A51" s="32" t="s">
        <v>45</v>
      </c>
      <c r="B51" s="49" t="s">
        <v>50</v>
      </c>
      <c r="C51" s="53">
        <v>0.0144</v>
      </c>
      <c r="D51" s="33" t="s">
        <v>54</v>
      </c>
      <c r="E51" s="20"/>
      <c r="F51" s="40">
        <f>ROUND($C51*E51,0)</f>
        <v>0</v>
      </c>
      <c r="G51" s="20"/>
      <c r="H51" s="40">
        <f>ROUND($C51*G51,0)</f>
        <v>0</v>
      </c>
      <c r="I51" s="20"/>
      <c r="J51" s="40">
        <f>ROUND($C51*I51,0)</f>
        <v>0</v>
      </c>
      <c r="K51" s="20"/>
      <c r="L51" s="40">
        <f>ROUND($C51*K51,0)</f>
        <v>0</v>
      </c>
      <c r="M51" s="20"/>
      <c r="N51" s="40">
        <f>ROUND($C51*M51,0)</f>
        <v>0</v>
      </c>
      <c r="O51" s="20">
        <f t="shared" si="2"/>
        <v>0</v>
      </c>
      <c r="P51" s="40">
        <f t="shared" si="2"/>
        <v>0</v>
      </c>
    </row>
    <row r="52" spans="1:16" ht="12.75">
      <c r="A52" s="32" t="s">
        <v>46</v>
      </c>
      <c r="B52" s="49" t="s">
        <v>50</v>
      </c>
      <c r="C52" s="35">
        <v>22.25</v>
      </c>
      <c r="D52" s="33" t="s">
        <v>41</v>
      </c>
      <c r="E52" s="20"/>
      <c r="F52" s="40">
        <f>ROUND($C52*E52*Constants!B$28,0)</f>
        <v>0</v>
      </c>
      <c r="G52" s="20"/>
      <c r="H52" s="40">
        <f>ROUND($C52*G52*Constants!D$28,0)</f>
        <v>0</v>
      </c>
      <c r="I52" s="20"/>
      <c r="J52" s="40">
        <f>ROUND($C52*I52*Constants!F$28,0)</f>
        <v>0</v>
      </c>
      <c r="K52" s="20"/>
      <c r="L52" s="40">
        <f>ROUND($C52*K52*Constants!H$28,0)</f>
        <v>0</v>
      </c>
      <c r="M52" s="20"/>
      <c r="N52" s="40">
        <f>ROUND($C52*M52*Constants!J$28,0)</f>
        <v>0</v>
      </c>
      <c r="O52" s="20">
        <f t="shared" si="2"/>
        <v>0</v>
      </c>
      <c r="P52" s="40">
        <f t="shared" si="2"/>
        <v>0</v>
      </c>
    </row>
    <row r="53" spans="1:16" ht="12.75">
      <c r="A53" s="32"/>
      <c r="B53" s="49"/>
      <c r="C53" s="35"/>
      <c r="D53" s="33"/>
      <c r="E53" s="20"/>
      <c r="F53" s="40"/>
      <c r="G53" s="20"/>
      <c r="H53" s="40"/>
      <c r="I53" s="20"/>
      <c r="J53" s="40"/>
      <c r="K53" s="20"/>
      <c r="L53" s="40"/>
      <c r="M53" s="20"/>
      <c r="N53" s="40"/>
      <c r="O53" s="20"/>
      <c r="P53" s="40"/>
    </row>
    <row r="54" spans="1:16" ht="13.5" thickBot="1">
      <c r="A54" s="45" t="s">
        <v>51</v>
      </c>
      <c r="B54" s="46"/>
      <c r="C54" s="47"/>
      <c r="D54" s="47"/>
      <c r="E54" s="65"/>
      <c r="F54" s="95">
        <f>SUM(F43:F53)</f>
        <v>0</v>
      </c>
      <c r="G54" s="65"/>
      <c r="H54" s="95">
        <f>SUM(H43:H53)</f>
        <v>0</v>
      </c>
      <c r="I54" s="65"/>
      <c r="J54" s="95">
        <f>SUM(J43:J53)</f>
        <v>0</v>
      </c>
      <c r="K54" s="65"/>
      <c r="L54" s="95">
        <f>SUM(L43:L53)</f>
        <v>0</v>
      </c>
      <c r="M54" s="65"/>
      <c r="N54" s="95">
        <f>SUM(N43:N53)</f>
        <v>0</v>
      </c>
      <c r="O54" s="64"/>
      <c r="P54" s="95">
        <f>+F54+H54+J54+L54+N54</f>
        <v>0</v>
      </c>
    </row>
    <row r="55" spans="1:19" s="54" customFormat="1" ht="13.5" thickBot="1">
      <c r="A55" s="68" t="s">
        <v>77</v>
      </c>
      <c r="B55" s="57"/>
      <c r="C55" s="58"/>
      <c r="D55" s="58"/>
      <c r="E55" s="26"/>
      <c r="F55" s="97">
        <f>+F22+F25+F37+F41+F54</f>
        <v>0</v>
      </c>
      <c r="G55" s="26"/>
      <c r="H55" s="97">
        <f>+H22+H25+H37+H41+H54</f>
        <v>0</v>
      </c>
      <c r="I55" s="26"/>
      <c r="J55" s="97">
        <f>+J22+J25+J37+J41+J54</f>
        <v>0</v>
      </c>
      <c r="K55" s="26"/>
      <c r="L55" s="97">
        <f>+L22+L25+L37+L41+L54</f>
        <v>0</v>
      </c>
      <c r="M55" s="26"/>
      <c r="N55" s="97">
        <f>+N22+N25+N37+N41+N54</f>
        <v>0</v>
      </c>
      <c r="O55" s="17"/>
      <c r="P55" s="97">
        <f>+F55+H55+J55+L55+N55</f>
        <v>0</v>
      </c>
      <c r="S55" s="13"/>
    </row>
    <row r="56" spans="1:16" ht="12.75">
      <c r="A56" s="41" t="s">
        <v>76</v>
      </c>
      <c r="B56" s="69"/>
      <c r="C56" s="42"/>
      <c r="D56" s="42"/>
      <c r="E56" s="43"/>
      <c r="F56" s="44"/>
      <c r="G56" s="43"/>
      <c r="H56" s="44"/>
      <c r="I56" s="43"/>
      <c r="J56" s="44"/>
      <c r="K56" s="43"/>
      <c r="L56" s="44"/>
      <c r="M56" s="43"/>
      <c r="N56" s="44"/>
      <c r="O56" s="43"/>
      <c r="P56" s="44"/>
    </row>
    <row r="57" spans="1:16" ht="12.75">
      <c r="A57" s="52"/>
      <c r="B57" s="63"/>
      <c r="C57" s="53">
        <v>0.36</v>
      </c>
      <c r="D57" s="35" t="s">
        <v>85</v>
      </c>
      <c r="E57" s="85">
        <f>F55</f>
        <v>0</v>
      </c>
      <c r="F57" s="96">
        <f>ROUND($C57*E57,0)</f>
        <v>0</v>
      </c>
      <c r="G57" s="85">
        <f>H55</f>
        <v>0</v>
      </c>
      <c r="H57" s="96">
        <f>ROUND($C57*G57,0)</f>
        <v>0</v>
      </c>
      <c r="I57" s="85">
        <f>J55</f>
        <v>0</v>
      </c>
      <c r="J57" s="96">
        <f>ROUND($C57*I57,0)</f>
        <v>0</v>
      </c>
      <c r="K57" s="85">
        <f>L55</f>
        <v>0</v>
      </c>
      <c r="L57" s="96">
        <f>ROUND($C57*K57,0)</f>
        <v>0</v>
      </c>
      <c r="M57" s="85">
        <f>N55</f>
        <v>0</v>
      </c>
      <c r="N57" s="96">
        <f>ROUND($C57*M57,0)</f>
        <v>0</v>
      </c>
      <c r="O57" s="85"/>
      <c r="P57" s="96">
        <f>+F57+H57+J57+L57+N57</f>
        <v>0</v>
      </c>
    </row>
    <row r="58" spans="1:16" ht="13.5" thickBot="1">
      <c r="A58" s="45" t="s">
        <v>78</v>
      </c>
      <c r="B58" s="46"/>
      <c r="C58" s="47"/>
      <c r="D58" s="47"/>
      <c r="E58" s="65"/>
      <c r="F58" s="95">
        <f>F57</f>
        <v>0</v>
      </c>
      <c r="G58" s="65"/>
      <c r="H58" s="95">
        <f>H57</f>
        <v>0</v>
      </c>
      <c r="I58" s="65"/>
      <c r="J58" s="95">
        <f>J57</f>
        <v>0</v>
      </c>
      <c r="K58" s="65"/>
      <c r="L58" s="95">
        <f>L57</f>
        <v>0</v>
      </c>
      <c r="M58" s="65"/>
      <c r="N58" s="95">
        <f>N57</f>
        <v>0</v>
      </c>
      <c r="O58" s="64"/>
      <c r="P58" s="95">
        <f>+F58+H58+J58+L58+N58</f>
        <v>0</v>
      </c>
    </row>
    <row r="59" spans="1:16" ht="12.75">
      <c r="A59" s="41" t="s">
        <v>71</v>
      </c>
      <c r="B59" s="59"/>
      <c r="C59" s="42"/>
      <c r="D59" s="42"/>
      <c r="E59" s="43"/>
      <c r="F59" s="44"/>
      <c r="G59" s="43"/>
      <c r="H59" s="44"/>
      <c r="I59" s="43"/>
      <c r="J59" s="44"/>
      <c r="K59" s="43"/>
      <c r="L59" s="44"/>
      <c r="M59" s="43"/>
      <c r="N59" s="44"/>
      <c r="O59" s="43"/>
      <c r="P59" s="44"/>
    </row>
    <row r="60" spans="1:16" ht="12.75">
      <c r="A60" s="52"/>
      <c r="B60" s="60"/>
      <c r="C60" s="53"/>
      <c r="D60" s="35"/>
      <c r="E60" s="20"/>
      <c r="F60" s="96">
        <v>0</v>
      </c>
      <c r="G60" s="20"/>
      <c r="H60" s="40"/>
      <c r="I60" s="20"/>
      <c r="J60" s="40"/>
      <c r="K60" s="20"/>
      <c r="L60" s="40"/>
      <c r="M60" s="20"/>
      <c r="N60" s="40"/>
      <c r="O60" s="20"/>
      <c r="P60" s="96">
        <f>+F60+H60+J60+L60+N60</f>
        <v>0</v>
      </c>
    </row>
    <row r="61" spans="1:16" ht="12.75">
      <c r="A61" s="32" t="s">
        <v>65</v>
      </c>
      <c r="B61" s="61"/>
      <c r="C61" s="3">
        <v>0.1</v>
      </c>
      <c r="D61" s="55" t="s">
        <v>52</v>
      </c>
      <c r="E61" s="20"/>
      <c r="F61" s="40">
        <f>ROUND($F60*$C61*Constants!B$31,0)</f>
        <v>0</v>
      </c>
      <c r="G61" s="20"/>
      <c r="H61" s="96">
        <f>ROUND($F60*$C61*Constants!D$31,0)</f>
        <v>0</v>
      </c>
      <c r="I61" s="20"/>
      <c r="J61" s="96">
        <f>ROUND($F60*$C61*Constants!F$31,0)</f>
        <v>0</v>
      </c>
      <c r="K61" s="20"/>
      <c r="L61" s="96">
        <f>ROUND($F60*$C61*Constants!H$31,0)</f>
        <v>0</v>
      </c>
      <c r="M61" s="20"/>
      <c r="N61" s="96">
        <f>ROUND($F60*$C61*Constants!J$31,0)</f>
        <v>0</v>
      </c>
      <c r="O61" s="20"/>
      <c r="P61" s="40">
        <f>+F61+H61+J61+L61+N61</f>
        <v>0</v>
      </c>
    </row>
    <row r="62" spans="1:16" ht="13.5" thickBot="1">
      <c r="A62" s="45" t="s">
        <v>53</v>
      </c>
      <c r="B62" s="46"/>
      <c r="C62" s="47"/>
      <c r="D62" s="47"/>
      <c r="E62" s="65"/>
      <c r="F62" s="95">
        <f>SUM(F60:F61)</f>
        <v>0</v>
      </c>
      <c r="G62" s="65"/>
      <c r="H62" s="95">
        <f>SUM(H60:H61)</f>
        <v>0</v>
      </c>
      <c r="I62" s="65"/>
      <c r="J62" s="95">
        <f>SUM(J60:J61)</f>
        <v>0</v>
      </c>
      <c r="K62" s="65"/>
      <c r="L62" s="95">
        <f>SUM(L60:L61)</f>
        <v>0</v>
      </c>
      <c r="M62" s="65"/>
      <c r="N62" s="95">
        <f>SUM(N60:N61)</f>
        <v>0</v>
      </c>
      <c r="O62" s="64"/>
      <c r="P62" s="95">
        <f>+F62+H62+J62+L62+N62</f>
        <v>0</v>
      </c>
    </row>
    <row r="63" spans="1:16" ht="12.75">
      <c r="A63" s="41" t="s">
        <v>80</v>
      </c>
      <c r="B63" s="62"/>
      <c r="C63" s="42"/>
      <c r="D63" s="42"/>
      <c r="E63" s="43"/>
      <c r="F63" s="44"/>
      <c r="G63" s="43"/>
      <c r="H63" s="44"/>
      <c r="I63" s="43"/>
      <c r="J63" s="44"/>
      <c r="K63" s="43"/>
      <c r="L63" s="44"/>
      <c r="M63" s="43"/>
      <c r="N63" s="44"/>
      <c r="O63" s="43"/>
      <c r="P63" s="44"/>
    </row>
    <row r="64" spans="1:16" ht="12.75">
      <c r="A64" s="32"/>
      <c r="B64" s="66"/>
      <c r="C64" s="35"/>
      <c r="D64" s="33"/>
      <c r="E64" s="20"/>
      <c r="F64" s="96"/>
      <c r="G64" s="20"/>
      <c r="H64" s="96"/>
      <c r="I64" s="20"/>
      <c r="J64" s="96"/>
      <c r="K64" s="20"/>
      <c r="L64" s="96"/>
      <c r="M64" s="20"/>
      <c r="N64" s="96"/>
      <c r="O64" s="20"/>
      <c r="P64" s="96">
        <f>+F64+H64+J64+L64+N64</f>
        <v>0</v>
      </c>
    </row>
    <row r="65" spans="1:16" ht="12.75">
      <c r="A65" s="32"/>
      <c r="B65" s="66"/>
      <c r="C65" s="35"/>
      <c r="D65" s="33"/>
      <c r="E65" s="20"/>
      <c r="F65" s="40"/>
      <c r="G65" s="20"/>
      <c r="H65" s="40"/>
      <c r="I65" s="20"/>
      <c r="J65" s="40"/>
      <c r="K65" s="20"/>
      <c r="L65" s="40"/>
      <c r="M65" s="20"/>
      <c r="N65" s="40"/>
      <c r="O65" s="20"/>
      <c r="P65" s="40">
        <f>+F65+H65+J65+L65+N65</f>
        <v>0</v>
      </c>
    </row>
    <row r="66" spans="1:16" ht="12.75">
      <c r="A66" s="32"/>
      <c r="B66" s="66"/>
      <c r="C66" s="35"/>
      <c r="D66" s="33"/>
      <c r="E66" s="20"/>
      <c r="F66" s="40"/>
      <c r="G66" s="20"/>
      <c r="H66" s="40"/>
      <c r="I66" s="20"/>
      <c r="J66" s="40"/>
      <c r="K66" s="20"/>
      <c r="L66" s="40"/>
      <c r="M66" s="20"/>
      <c r="N66" s="40"/>
      <c r="O66" s="20"/>
      <c r="P66" s="40">
        <f>+F66+H66+J66+L66+N66</f>
        <v>0</v>
      </c>
    </row>
    <row r="67" spans="1:16" ht="12.75">
      <c r="A67" s="32"/>
      <c r="B67" s="63"/>
      <c r="C67" s="35"/>
      <c r="D67" s="33"/>
      <c r="E67" s="20"/>
      <c r="F67" s="40"/>
      <c r="G67" s="20"/>
      <c r="H67" s="40"/>
      <c r="I67" s="20"/>
      <c r="J67" s="40"/>
      <c r="K67" s="20"/>
      <c r="L67" s="40"/>
      <c r="M67" s="20"/>
      <c r="N67" s="40"/>
      <c r="O67" s="20"/>
      <c r="P67" s="40">
        <f>+F67+H67+J67+L67+N67</f>
        <v>0</v>
      </c>
    </row>
    <row r="68" spans="1:16" ht="13.5" thickBot="1">
      <c r="A68" s="45" t="s">
        <v>81</v>
      </c>
      <c r="B68" s="46"/>
      <c r="C68" s="47"/>
      <c r="D68" s="47"/>
      <c r="E68" s="51"/>
      <c r="F68" s="95">
        <f>SUM(F63:F67)</f>
        <v>0</v>
      </c>
      <c r="G68" s="65"/>
      <c r="H68" s="95">
        <f>SUM(H63:H67)</f>
        <v>0</v>
      </c>
      <c r="I68" s="65"/>
      <c r="J68" s="95">
        <f>SUM(J63:J67)</f>
        <v>0</v>
      </c>
      <c r="K68" s="65"/>
      <c r="L68" s="95">
        <f>SUM(L63:L67)</f>
        <v>0</v>
      </c>
      <c r="M68" s="65"/>
      <c r="N68" s="95">
        <f>SUM(N63:N67)</f>
        <v>0</v>
      </c>
      <c r="O68" s="64"/>
      <c r="P68" s="95">
        <f>+F68+H68+J68+L68+N68</f>
        <v>0</v>
      </c>
    </row>
    <row r="69" spans="1:16" ht="12.75">
      <c r="A69" s="41" t="s">
        <v>79</v>
      </c>
      <c r="B69" s="62"/>
      <c r="C69" s="42"/>
      <c r="D69" s="42"/>
      <c r="E69" s="43"/>
      <c r="F69" s="44"/>
      <c r="G69" s="43"/>
      <c r="H69" s="44"/>
      <c r="I69" s="43"/>
      <c r="J69" s="44"/>
      <c r="K69" s="43"/>
      <c r="L69" s="44"/>
      <c r="M69" s="43"/>
      <c r="N69" s="44"/>
      <c r="O69" s="43"/>
      <c r="P69" s="44"/>
    </row>
    <row r="70" spans="1:16" ht="12.75">
      <c r="A70" s="32"/>
      <c r="B70" s="63"/>
      <c r="C70" s="3">
        <v>0.045</v>
      </c>
      <c r="D70" s="33" t="s">
        <v>86</v>
      </c>
      <c r="E70" s="85">
        <f>F68</f>
        <v>0</v>
      </c>
      <c r="F70" s="96">
        <f>ROUND($C70*E70,0)</f>
        <v>0</v>
      </c>
      <c r="G70" s="85">
        <f>H68</f>
        <v>0</v>
      </c>
      <c r="H70" s="96">
        <f>ROUND($C70*G70,0)</f>
        <v>0</v>
      </c>
      <c r="I70" s="85">
        <f>J68</f>
        <v>0</v>
      </c>
      <c r="J70" s="96">
        <f>ROUND($C70*I70,0)</f>
        <v>0</v>
      </c>
      <c r="K70" s="85">
        <f>L68</f>
        <v>0</v>
      </c>
      <c r="L70" s="96">
        <f>ROUND($C70*K70,0)</f>
        <v>0</v>
      </c>
      <c r="M70" s="85">
        <f>N68</f>
        <v>0</v>
      </c>
      <c r="N70" s="96">
        <f>ROUND($C70*M70,0)</f>
        <v>0</v>
      </c>
      <c r="O70" s="85"/>
      <c r="P70" s="96">
        <f>+F70+H70+J70+L70+N70</f>
        <v>0</v>
      </c>
    </row>
    <row r="71" spans="1:16" ht="13.5" thickBot="1">
      <c r="A71" s="45" t="s">
        <v>55</v>
      </c>
      <c r="B71" s="46"/>
      <c r="C71" s="47"/>
      <c r="D71" s="47"/>
      <c r="E71" s="65"/>
      <c r="F71" s="95">
        <f>F70</f>
        <v>0</v>
      </c>
      <c r="G71" s="65"/>
      <c r="H71" s="95">
        <f>H70</f>
        <v>0</v>
      </c>
      <c r="I71" s="65"/>
      <c r="J71" s="95">
        <f>J70</f>
        <v>0</v>
      </c>
      <c r="K71" s="65"/>
      <c r="L71" s="95">
        <f>L70</f>
        <v>0</v>
      </c>
      <c r="M71" s="65"/>
      <c r="N71" s="95">
        <f>N70</f>
        <v>0</v>
      </c>
      <c r="O71" s="64"/>
      <c r="P71" s="95">
        <f>+F71+H71+J71+L71+N71</f>
        <v>0</v>
      </c>
    </row>
    <row r="72" spans="1:16" ht="12.75">
      <c r="A72" s="41" t="s">
        <v>82</v>
      </c>
      <c r="B72" s="62"/>
      <c r="C72" s="42"/>
      <c r="D72" s="42"/>
      <c r="E72" s="43"/>
      <c r="F72" s="44"/>
      <c r="G72" s="43"/>
      <c r="H72" s="44"/>
      <c r="I72" s="43"/>
      <c r="J72" s="44"/>
      <c r="K72" s="43"/>
      <c r="L72" s="44"/>
      <c r="M72" s="43"/>
      <c r="N72" s="44"/>
      <c r="O72" s="43"/>
      <c r="P72" s="44"/>
    </row>
    <row r="73" spans="1:16" ht="12.75">
      <c r="A73" s="32"/>
      <c r="B73" s="66"/>
      <c r="C73" s="53">
        <v>0</v>
      </c>
      <c r="D73" s="109"/>
      <c r="E73" s="85">
        <f>+F71+F68+F62+F58+F55</f>
        <v>0</v>
      </c>
      <c r="F73" s="40">
        <f>ROUND(E73*$C$73,0)</f>
        <v>0</v>
      </c>
      <c r="G73" s="85">
        <f>+H71+H68+H62+H58+H55</f>
        <v>0</v>
      </c>
      <c r="H73" s="40">
        <f>ROUND(G73*$C$73,0)</f>
        <v>0</v>
      </c>
      <c r="I73" s="85">
        <f>+J71+J68+J62+J58+J55</f>
        <v>0</v>
      </c>
      <c r="J73" s="40">
        <f>ROUND(I73*$C$73,0)</f>
        <v>0</v>
      </c>
      <c r="K73" s="85">
        <f>+L71+L68+L62+L58+L55</f>
        <v>0</v>
      </c>
      <c r="L73" s="40">
        <f>ROUND(K73*$C$73,0)</f>
        <v>0</v>
      </c>
      <c r="M73" s="85">
        <f>+N71+N68+N62+N58+N55</f>
        <v>0</v>
      </c>
      <c r="N73" s="40">
        <f>ROUND(M73*$C$73,0)</f>
        <v>0</v>
      </c>
      <c r="O73" s="20"/>
      <c r="P73" s="135">
        <f>+F73+H73+J73+L73+N73</f>
        <v>0</v>
      </c>
    </row>
    <row r="74" spans="1:16" ht="13.5" thickBot="1">
      <c r="A74" s="45" t="s">
        <v>83</v>
      </c>
      <c r="B74" s="46"/>
      <c r="C74" s="47"/>
      <c r="D74" s="47"/>
      <c r="E74" s="106"/>
      <c r="F74" s="95">
        <f>SUM(F72:F73)</f>
        <v>0</v>
      </c>
      <c r="G74" s="106"/>
      <c r="H74" s="95">
        <f>SUM(H72:H73)</f>
        <v>0</v>
      </c>
      <c r="I74" s="106"/>
      <c r="J74" s="95">
        <f>SUM(J72:J73)</f>
        <v>0</v>
      </c>
      <c r="K74" s="106"/>
      <c r="L74" s="95">
        <f>SUM(L72:L73)</f>
        <v>0</v>
      </c>
      <c r="M74" s="106"/>
      <c r="N74" s="95">
        <f>SUM(N72:N73)</f>
        <v>0</v>
      </c>
      <c r="O74" s="107"/>
      <c r="P74" s="95">
        <f>+F74+H74+J74+L74+N74</f>
        <v>0</v>
      </c>
    </row>
    <row r="75" spans="1:19" s="54" customFormat="1" ht="15" customHeight="1" thickBot="1">
      <c r="A75" s="56" t="s">
        <v>84</v>
      </c>
      <c r="B75" s="57"/>
      <c r="C75" s="58"/>
      <c r="D75" s="58"/>
      <c r="E75" s="17"/>
      <c r="F75" s="97">
        <f>+F73+E73</f>
        <v>0</v>
      </c>
      <c r="G75" s="108"/>
      <c r="H75" s="97">
        <f>+H73+G73</f>
        <v>0</v>
      </c>
      <c r="I75" s="108"/>
      <c r="J75" s="97">
        <f>+J73+I73</f>
        <v>0</v>
      </c>
      <c r="K75" s="108"/>
      <c r="L75" s="97">
        <f>+L73+K73</f>
        <v>0</v>
      </c>
      <c r="M75" s="108"/>
      <c r="N75" s="97">
        <f>+N73+M73</f>
        <v>0</v>
      </c>
      <c r="O75" s="108"/>
      <c r="P75" s="97">
        <f>+F75+H75+J75+L75+N75</f>
        <v>0</v>
      </c>
      <c r="S75" s="13"/>
    </row>
  </sheetData>
  <printOptions horizontalCentered="1"/>
  <pageMargins left="0.5" right="0.5" top="1" bottom="0.75" header="0.5" footer="0.5"/>
  <pageSetup horizontalDpi="600" verticalDpi="600" orientation="landscape" scale="55" r:id="rId1"/>
  <headerFooter alignWithMargins="0">
    <oddHeader>&amp;L&amp;9&amp;D  &amp;T&amp;R&amp;9AED BP #02-02-13</oddHeader>
    <oddFooter>&amp;C&amp;8The data contained on this page is proprietary information of the Academy for Educational Development (AED), and shall not be disclosed, duplicated, or distributed without the prior written consent of AED.</oddFoot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dimension ref="A1:T111"/>
  <sheetViews>
    <sheetView view="pageBreakPreview" zoomScale="60" zoomScaleNormal="75" workbookViewId="0" topLeftCell="A1">
      <selection activeCell="D5" sqref="D5"/>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4.28125" style="13" bestFit="1" customWidth="1"/>
    <col min="7" max="7" width="12.8515625" style="15" customWidth="1"/>
    <col min="8" max="8" width="14.57421875" style="13" bestFit="1" customWidth="1"/>
    <col min="9" max="9" width="12.8515625" style="15" customWidth="1"/>
    <col min="10" max="10" width="14.57421875" style="13" bestFit="1" customWidth="1"/>
    <col min="11" max="11" width="12.8515625" style="15" hidden="1" customWidth="1"/>
    <col min="12" max="12" width="14.57421875" style="13" hidden="1" customWidth="1"/>
    <col min="13" max="13" width="12.8515625" style="15" hidden="1" customWidth="1"/>
    <col min="14" max="14" width="14.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171</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49">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 aca="true" t="shared" si="0" ref="O14:O25">+E14+G14+I14+K14+M14</f>
        <v>0</v>
      </c>
      <c r="P14" s="40">
        <f aca="true" t="shared" si="1" ref="P14:P25">+F14+H14+J14+L14+N14</f>
        <v>0</v>
      </c>
      <c r="Q14" s="20"/>
      <c r="R14" s="247"/>
    </row>
    <row r="15" spans="1:18" ht="12.75">
      <c r="A15" s="32" t="str">
        <f>+Policy!A15</f>
        <v>Field Staff 2</v>
      </c>
      <c r="B15" s="49">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t="shared" si="0"/>
        <v>0</v>
      </c>
      <c r="P15" s="40">
        <f t="shared" si="1"/>
        <v>0</v>
      </c>
      <c r="Q15" s="20"/>
      <c r="R15" s="247"/>
    </row>
    <row r="16" spans="1:18" ht="12.75">
      <c r="A16" s="32" t="str">
        <f>+Policy!A16</f>
        <v>Field Staff 3</v>
      </c>
      <c r="B16" s="49">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49">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 t="shared" si="0"/>
        <v>0</v>
      </c>
      <c r="P17" s="40">
        <f t="shared" si="1"/>
        <v>0</v>
      </c>
      <c r="Q17" s="20"/>
      <c r="R17" s="247"/>
    </row>
    <row r="18" spans="1:18" ht="12.75">
      <c r="A18" s="32" t="str">
        <f>+Policy!A18</f>
        <v>Field Staff 5</v>
      </c>
      <c r="B18" s="49">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49">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49">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49">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49">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49">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49">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49">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49"/>
      <c r="C26" s="35"/>
      <c r="D26" s="33"/>
      <c r="E26" s="20"/>
      <c r="F26" s="40"/>
      <c r="G26" s="20"/>
      <c r="H26" s="40"/>
      <c r="I26" s="20"/>
      <c r="J26" s="40"/>
      <c r="K26" s="20"/>
      <c r="L26" s="40"/>
      <c r="M26" s="20"/>
      <c r="N26" s="40"/>
      <c r="O26" s="20"/>
      <c r="P26" s="40"/>
      <c r="Q26" s="20"/>
      <c r="R26" s="247"/>
    </row>
    <row r="27" spans="1:18" ht="12.75">
      <c r="A27" s="32" t="str">
        <f>+Policy!A27</f>
        <v>Home Office Staff 1</v>
      </c>
      <c r="B27" s="49">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aca="true" t="shared" si="2" ref="O27:P32">+E27+G27+I27+K27+M27</f>
        <v>0</v>
      </c>
      <c r="P27" s="40">
        <f t="shared" si="2"/>
        <v>0</v>
      </c>
      <c r="Q27" s="20"/>
      <c r="R27" s="247"/>
    </row>
    <row r="28" spans="1:18" ht="12.75">
      <c r="A28" s="32" t="str">
        <f>+Policy!A28</f>
        <v>Home Office Staff 2</v>
      </c>
      <c r="B28" s="49">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2"/>
        <v>0</v>
      </c>
      <c r="P28" s="40">
        <f t="shared" si="2"/>
        <v>0</v>
      </c>
      <c r="Q28" s="20"/>
      <c r="R28" s="247"/>
    </row>
    <row r="29" spans="1:18" ht="12.75">
      <c r="A29" s="32" t="str">
        <f>+Policy!A29</f>
        <v>Home Office Staff 3</v>
      </c>
      <c r="B29" s="49">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2"/>
        <v>0</v>
      </c>
      <c r="P29" s="40">
        <f t="shared" si="2"/>
        <v>0</v>
      </c>
      <c r="Q29" s="20"/>
      <c r="R29" s="247"/>
    </row>
    <row r="30" spans="1:18" ht="12.75">
      <c r="A30" s="32" t="str">
        <f>+Policy!A30</f>
        <v>Home Office Staff 4</v>
      </c>
      <c r="B30" s="49">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2"/>
        <v>0</v>
      </c>
      <c r="P30" s="40">
        <f t="shared" si="2"/>
        <v>0</v>
      </c>
      <c r="Q30" s="20"/>
      <c r="R30" s="247"/>
    </row>
    <row r="31" spans="1:18" ht="12.75">
      <c r="A31" s="32" t="str">
        <f>+Policy!A31</f>
        <v>Home Office Staff 5</v>
      </c>
      <c r="B31" s="49">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2"/>
        <v>0</v>
      </c>
      <c r="P31" s="40">
        <f t="shared" si="2"/>
        <v>0</v>
      </c>
      <c r="Q31" s="20"/>
      <c r="R31" s="247"/>
    </row>
    <row r="32" spans="1:18" ht="12.75">
      <c r="A32" s="32" t="str">
        <f>+Policy!A32</f>
        <v>Home Office Staff 6</v>
      </c>
      <c r="B32" s="49">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2"/>
        <v>0</v>
      </c>
      <c r="P32" s="40">
        <f t="shared" si="2"/>
        <v>0</v>
      </c>
      <c r="Q32" s="20"/>
      <c r="R32" s="247"/>
    </row>
    <row r="33" spans="1:18" ht="12.75">
      <c r="A33" s="32" t="str">
        <f>+Policy!A33</f>
        <v>Home Office Staff 7</v>
      </c>
      <c r="B33" s="49">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3" ref="E34:N34">SUM(E12:E33)</f>
        <v>0</v>
      </c>
      <c r="F34" s="95">
        <f t="shared" si="3"/>
        <v>0</v>
      </c>
      <c r="G34" s="64">
        <f t="shared" si="3"/>
        <v>0</v>
      </c>
      <c r="H34" s="95">
        <f t="shared" si="3"/>
        <v>0</v>
      </c>
      <c r="I34" s="64">
        <f t="shared" si="3"/>
        <v>0</v>
      </c>
      <c r="J34" s="95">
        <f t="shared" si="3"/>
        <v>0</v>
      </c>
      <c r="K34" s="64">
        <f t="shared" si="3"/>
        <v>0</v>
      </c>
      <c r="L34" s="95">
        <f t="shared" si="3"/>
        <v>0</v>
      </c>
      <c r="M34" s="64">
        <f t="shared" si="3"/>
        <v>0</v>
      </c>
      <c r="N34" s="95">
        <f t="shared" si="3"/>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96">
        <f>ROUND(E36*$C$36,0)</f>
        <v>0</v>
      </c>
      <c r="G36" s="85">
        <f>SUM(H27:H32)</f>
        <v>0</v>
      </c>
      <c r="H36" s="196">
        <f>ROUND(G36*$C$36,0)</f>
        <v>0</v>
      </c>
      <c r="I36" s="85">
        <f>SUM(J27:J32)</f>
        <v>0</v>
      </c>
      <c r="J36" s="196">
        <f>ROUND(I36*$C$36,0)</f>
        <v>0</v>
      </c>
      <c r="K36" s="85">
        <f>SUM(L27:L32)</f>
        <v>0</v>
      </c>
      <c r="L36" s="196">
        <f>ROUND(K36*$C$36,0)</f>
        <v>0</v>
      </c>
      <c r="M36" s="85">
        <f>SUM(N27:N32)</f>
        <v>0</v>
      </c>
      <c r="N36" s="196">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96">
        <f>ROUND(E37*$C$37,0)</f>
        <v>0</v>
      </c>
      <c r="G37" s="85">
        <f>SUM(H14:H25)</f>
        <v>0</v>
      </c>
      <c r="H37" s="196">
        <f>ROUND(G37*$C$37,0)</f>
        <v>0</v>
      </c>
      <c r="I37" s="85">
        <f>SUM(J14:J25)</f>
        <v>0</v>
      </c>
      <c r="J37" s="196">
        <f>ROUND(I37*$C$37,0)</f>
        <v>0</v>
      </c>
      <c r="K37" s="85">
        <f>SUM(L14:L25)</f>
        <v>0</v>
      </c>
      <c r="L37" s="196">
        <f>ROUND(K37*$C$37,0)</f>
        <v>0</v>
      </c>
      <c r="M37" s="85">
        <f>SUM(N14:N25)</f>
        <v>0</v>
      </c>
      <c r="N37" s="196">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 aca="true" t="shared" si="4" ref="O42:P48">+E42+G42+I42+K42+M42</f>
        <v>0</v>
      </c>
      <c r="P42" s="96">
        <f t="shared" si="4"/>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t="shared" si="4"/>
        <v>0</v>
      </c>
      <c r="P43" s="96">
        <f t="shared" si="4"/>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4"/>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4"/>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4"/>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4"/>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4"/>
        <v>0</v>
      </c>
      <c r="P48" s="96">
        <f t="shared" si="4"/>
        <v>0</v>
      </c>
      <c r="Q48" s="20"/>
      <c r="R48" s="247"/>
    </row>
    <row r="49" spans="1:18" ht="12.75">
      <c r="A49" s="52" t="str">
        <f>+LOE!A44</f>
        <v>Int'l Consultant 8</v>
      </c>
      <c r="B49" s="49">
        <f>+LOE!B44</f>
        <v>0</v>
      </c>
      <c r="C49" s="35">
        <f>+Policy!C49</f>
        <v>0</v>
      </c>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34" t="str">
        <f>+LOE!A45</f>
        <v>Local  Consultants</v>
      </c>
      <c r="B50" s="49">
        <f>+LOE!B45</f>
        <v>0</v>
      </c>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aca="true" t="shared" si="5" ref="O51:P54">+E51+G51+I51+K51+M51</f>
        <v>0</v>
      </c>
      <c r="P51" s="96">
        <f t="shared" si="5"/>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5"/>
        <v>0</v>
      </c>
      <c r="P52" s="96">
        <f t="shared" si="5"/>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 t="shared" si="5"/>
        <v>0</v>
      </c>
      <c r="P53" s="96">
        <f t="shared" si="5"/>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 t="shared" si="5"/>
        <v>0</v>
      </c>
      <c r="P54" s="96">
        <f t="shared" si="5"/>
        <v>0</v>
      </c>
      <c r="Q54" s="20"/>
      <c r="R54" s="247"/>
    </row>
    <row r="55" spans="1:18" ht="12.75">
      <c r="A55" s="52" t="str">
        <f>+LOE!A50</f>
        <v>Local Consultant 5</v>
      </c>
      <c r="B55" s="49">
        <f>+LOE!B50</f>
        <v>0</v>
      </c>
      <c r="C55" s="35">
        <f>+Policy!C55</f>
        <v>0</v>
      </c>
      <c r="D55" s="33" t="s">
        <v>34</v>
      </c>
      <c r="E55" s="20"/>
      <c r="F55" s="96">
        <f>ROUND($C55*E55*Constants!B$24,0)</f>
        <v>0</v>
      </c>
      <c r="G55" s="20"/>
      <c r="H55" s="96">
        <f>ROUND($C55*G55*Constants!D$24,0)</f>
        <v>0</v>
      </c>
      <c r="I55" s="20"/>
      <c r="J55" s="96">
        <f>ROUND($C55*I55*Constants!F$24,0)</f>
        <v>0</v>
      </c>
      <c r="K55" s="20"/>
      <c r="L55" s="96">
        <f>ROUND($C55*K55*Constants!H$24,0)</f>
        <v>0</v>
      </c>
      <c r="M55" s="20"/>
      <c r="N55" s="96">
        <f>ROUND($C55*M55*Constants!J$24,0)</f>
        <v>0</v>
      </c>
      <c r="O55" s="20">
        <f>+E55+G55+I55+K55+M55</f>
        <v>0</v>
      </c>
      <c r="P55" s="96">
        <f>+F55+H55+J55+L55+N55</f>
        <v>0</v>
      </c>
      <c r="Q55" s="20"/>
      <c r="R55" s="247"/>
    </row>
    <row r="56" spans="1:20" ht="13.5" thickBot="1">
      <c r="A56" s="45" t="s">
        <v>39</v>
      </c>
      <c r="B56" s="46"/>
      <c r="C56" s="47"/>
      <c r="D56" s="47"/>
      <c r="E56" s="65">
        <f aca="true" t="shared" si="6" ref="E56:N56">SUM(E40:E55)</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7" ref="O61:P64">+E61+G61+I61+K61+M61</f>
        <v>0</v>
      </c>
      <c r="P61" s="40">
        <f t="shared" si="7"/>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7"/>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7"/>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7"/>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'Tourism and Conservation'!C71</f>
        <v>0</v>
      </c>
      <c r="D71" s="33" t="str">
        <f>'Tourism and Conservation'!D71</f>
        <v>/month</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8" ref="O71:O80">+E71+G71+I71+K71+M71</f>
        <v>0</v>
      </c>
      <c r="P71" s="40">
        <f aca="true" t="shared" si="9" ref="P71:P80">+F71+H71+J71+L71+N71</f>
        <v>0</v>
      </c>
      <c r="Q71" s="20"/>
      <c r="R71" s="247"/>
    </row>
    <row r="72" spans="1:18" ht="12.75">
      <c r="A72" s="32" t="s">
        <v>47</v>
      </c>
      <c r="B72" s="49"/>
      <c r="C72" s="134">
        <f>'Tourism and Conservation'!C72</f>
        <v>0</v>
      </c>
      <c r="D72" s="33" t="str">
        <f>'Tourism and Conservation'!D72</f>
        <v>/personmonth</v>
      </c>
      <c r="E72" s="20">
        <f>SUM(E27:E32)</f>
        <v>0</v>
      </c>
      <c r="F72" s="40">
        <f>ROUND($C72*E72*Constants!B$28,0)</f>
        <v>0</v>
      </c>
      <c r="G72" s="20">
        <f>SUM(G27:G32)</f>
        <v>0</v>
      </c>
      <c r="H72" s="40">
        <f>ROUND($C72*G72*Constants!D$28,0)</f>
        <v>0</v>
      </c>
      <c r="I72" s="20"/>
      <c r="J72" s="40">
        <f>ROUND($C72*I72*Constants!F$28,0)</f>
        <v>0</v>
      </c>
      <c r="K72" s="20">
        <f>SUM(K27:K32)</f>
        <v>0</v>
      </c>
      <c r="L72" s="40">
        <f>ROUND($C72*K72*Constants!H$28,0)</f>
        <v>0</v>
      </c>
      <c r="M72" s="20"/>
      <c r="N72" s="40">
        <f>ROUND($C72*M72*Constants!J$28,0)</f>
        <v>0</v>
      </c>
      <c r="O72" s="20">
        <f t="shared" si="8"/>
        <v>0</v>
      </c>
      <c r="P72" s="40">
        <f t="shared" si="9"/>
        <v>0</v>
      </c>
      <c r="Q72" s="20"/>
      <c r="R72" s="247"/>
    </row>
    <row r="73" spans="1:18" ht="12.75">
      <c r="A73" s="32" t="s">
        <v>48</v>
      </c>
      <c r="B73" s="49"/>
      <c r="C73" s="134">
        <f>'Tourism and Conservation'!C73</f>
        <v>0</v>
      </c>
      <c r="D73" s="33" t="str">
        <f>'Tourism and Conservation'!D73</f>
        <v>/personmonth</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8"/>
        <v>0</v>
      </c>
      <c r="P73" s="40">
        <f t="shared" si="9"/>
        <v>0</v>
      </c>
      <c r="Q73" s="20"/>
      <c r="R73" s="247"/>
    </row>
    <row r="74" spans="1:18" ht="12.75">
      <c r="A74" s="32" t="s">
        <v>44</v>
      </c>
      <c r="B74" s="49"/>
      <c r="C74" s="134">
        <f>'Tourism and Conservation'!C74</f>
        <v>0</v>
      </c>
      <c r="D74" s="33" t="str">
        <f>'Tourism and Conservation'!D74</f>
        <v>/personmonth</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8"/>
        <v>0</v>
      </c>
      <c r="P74" s="40">
        <f t="shared" si="9"/>
        <v>0</v>
      </c>
      <c r="Q74" s="20"/>
      <c r="R74" s="247"/>
    </row>
    <row r="75" spans="1:18" ht="12.75">
      <c r="A75" s="32" t="s">
        <v>75</v>
      </c>
      <c r="B75" s="49"/>
      <c r="C75" s="134">
        <f>'Tourism and Conservation'!C75</f>
        <v>0</v>
      </c>
      <c r="D75" s="33" t="str">
        <f>'Tourism and Conservation'!D75</f>
        <v>/month</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8"/>
        <v>0</v>
      </c>
      <c r="P75" s="40">
        <f t="shared" si="9"/>
        <v>0</v>
      </c>
      <c r="Q75" s="20"/>
      <c r="R75" s="247"/>
    </row>
    <row r="76" spans="1:18" ht="12.75">
      <c r="A76" s="32" t="s">
        <v>49</v>
      </c>
      <c r="B76" s="49"/>
      <c r="C76" s="134">
        <f>'Tourism and Conservation'!C76</f>
        <v>0</v>
      </c>
      <c r="D76" s="33" t="str">
        <f>'Tourism and Conservation'!D76</f>
        <v>/month</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8"/>
        <v>0</v>
      </c>
      <c r="P76" s="40">
        <f t="shared" si="9"/>
        <v>0</v>
      </c>
      <c r="Q76" s="20"/>
      <c r="R76" s="247"/>
    </row>
    <row r="77" spans="1:18" ht="12.75">
      <c r="A77" s="32" t="s">
        <v>43</v>
      </c>
      <c r="B77" s="49"/>
      <c r="C77" s="134">
        <f>'Tourism and Conservation'!C77</f>
        <v>0</v>
      </c>
      <c r="D77" s="33" t="str">
        <f>'Tourism and Conservation'!D77</f>
        <v>/month</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8"/>
        <v>0</v>
      </c>
      <c r="P77" s="40">
        <f t="shared" si="9"/>
        <v>0</v>
      </c>
      <c r="Q77" s="20"/>
      <c r="R77" s="247"/>
    </row>
    <row r="78" spans="1:18" ht="12.75">
      <c r="A78" s="32" t="s">
        <v>114</v>
      </c>
      <c r="B78" s="49"/>
      <c r="C78" s="134">
        <f>'Tourism and Conservation'!C78</f>
        <v>0</v>
      </c>
      <c r="D78" s="33" t="str">
        <f>'Tourism and Conservation'!D78</f>
        <v>/year</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8"/>
        <v>0</v>
      </c>
      <c r="P78" s="40">
        <f t="shared" si="9"/>
        <v>0</v>
      </c>
      <c r="Q78" s="20"/>
      <c r="R78" s="247"/>
    </row>
    <row r="79" spans="1:18" ht="12.75">
      <c r="A79" s="32" t="s">
        <v>45</v>
      </c>
      <c r="B79" s="49" t="s">
        <v>50</v>
      </c>
      <c r="C79" s="134">
        <f>'Tourism and Conservation'!C79</f>
        <v>0</v>
      </c>
      <c r="D79" s="33" t="str">
        <f>'Tourism and Conservation'!D79</f>
        <v>/salary</v>
      </c>
      <c r="E79" s="20"/>
      <c r="F79" s="40">
        <f>ROUND($C79*E79,0)</f>
        <v>0</v>
      </c>
      <c r="G79" s="20"/>
      <c r="H79" s="40">
        <f>ROUND($C79*G79,0)</f>
        <v>0</v>
      </c>
      <c r="I79" s="20"/>
      <c r="J79" s="40">
        <f>ROUND($C79*I79,0)</f>
        <v>0</v>
      </c>
      <c r="K79" s="20"/>
      <c r="L79" s="40">
        <f>ROUND($C79*K79,0)</f>
        <v>0</v>
      </c>
      <c r="M79" s="20"/>
      <c r="N79" s="40">
        <f>ROUND($C79*M79,0)</f>
        <v>0</v>
      </c>
      <c r="O79" s="20">
        <f t="shared" si="8"/>
        <v>0</v>
      </c>
      <c r="P79" s="40">
        <f t="shared" si="9"/>
        <v>0</v>
      </c>
      <c r="Q79" s="20"/>
      <c r="R79" s="247"/>
    </row>
    <row r="80" spans="1:18" ht="12.75">
      <c r="A80" s="32" t="s">
        <v>46</v>
      </c>
      <c r="B80" s="49" t="s">
        <v>50</v>
      </c>
      <c r="C80" s="134">
        <f>'Tourism and Conservation'!C80</f>
        <v>0</v>
      </c>
      <c r="D80" s="33" t="str">
        <f>'Tourism and Conservation'!D80</f>
        <v>/trip</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8"/>
        <v>0</v>
      </c>
      <c r="P80" s="40">
        <f t="shared" si="9"/>
        <v>0</v>
      </c>
      <c r="Q80" s="20"/>
      <c r="R80" s="247"/>
    </row>
    <row r="81" spans="1:20" ht="12.75">
      <c r="A81" s="32"/>
      <c r="B81" s="49"/>
      <c r="C81" s="35"/>
      <c r="D81" s="33"/>
      <c r="E81" s="20"/>
      <c r="F81" s="40"/>
      <c r="G81" s="20"/>
      <c r="H81" s="40"/>
      <c r="I81" s="20"/>
      <c r="J81" s="40"/>
      <c r="K81" s="20"/>
      <c r="L81" s="40"/>
      <c r="M81" s="20"/>
      <c r="N81" s="40"/>
      <c r="O81" s="20"/>
      <c r="P81" s="40"/>
      <c r="Q81" s="20"/>
      <c r="R81" s="247"/>
      <c r="S81" s="278">
        <f>+R81+Q81</f>
        <v>0</v>
      </c>
      <c r="T81" s="13" t="s">
        <v>175</v>
      </c>
    </row>
    <row r="82" spans="1:20" ht="13.5" thickBot="1">
      <c r="A82" s="45" t="s">
        <v>51</v>
      </c>
      <c r="B82" s="46"/>
      <c r="C82" s="47"/>
      <c r="D82" s="47"/>
      <c r="E82" s="65"/>
      <c r="F82" s="95">
        <f>SUM(F70:F81)</f>
        <v>0</v>
      </c>
      <c r="G82" s="65"/>
      <c r="H82" s="95">
        <f>SUM(H70:H81)</f>
        <v>0</v>
      </c>
      <c r="I82" s="65"/>
      <c r="J82" s="95">
        <f>SUM(J70:J81)</f>
        <v>0</v>
      </c>
      <c r="K82" s="65"/>
      <c r="L82" s="95">
        <f>SUM(L70:L81)</f>
        <v>0</v>
      </c>
      <c r="M82" s="65"/>
      <c r="N82" s="95">
        <f>SUM(N70:N81)</f>
        <v>0</v>
      </c>
      <c r="O82" s="64"/>
      <c r="P82" s="95">
        <f>+F82+H82+J82+L82+N82</f>
        <v>0</v>
      </c>
      <c r="Q82" s="268">
        <v>0</v>
      </c>
      <c r="R82" s="269">
        <v>0</v>
      </c>
      <c r="S82" s="278">
        <f>+R82+Q82</f>
        <v>0</v>
      </c>
      <c r="T82" s="13" t="s">
        <v>175</v>
      </c>
    </row>
    <row r="83" spans="1:20" s="54" customFormat="1" ht="13.5" thickBot="1">
      <c r="A83" s="68" t="s">
        <v>77</v>
      </c>
      <c r="B83" s="57"/>
      <c r="C83" s="58"/>
      <c r="D83" s="58"/>
      <c r="E83" s="26"/>
      <c r="F83" s="97">
        <f>+F34+F38+F56+F68+F82</f>
        <v>0</v>
      </c>
      <c r="G83" s="26"/>
      <c r="H83" s="97">
        <f>+H34+H38+H56+H68+H82</f>
        <v>0</v>
      </c>
      <c r="I83" s="26"/>
      <c r="J83" s="97">
        <f>+J34+J38+J56+J68+J82</f>
        <v>0</v>
      </c>
      <c r="K83" s="26"/>
      <c r="L83" s="97">
        <f>+L34+L38+L56+L68+L82</f>
        <v>0</v>
      </c>
      <c r="M83" s="26"/>
      <c r="N83" s="97">
        <f>+N34+N38+N56+N68+N82</f>
        <v>0</v>
      </c>
      <c r="O83" s="17"/>
      <c r="P83" s="97">
        <f>+F83+H83+J83+L83+N83</f>
        <v>0</v>
      </c>
      <c r="Q83" s="272">
        <f>+Q82+Q68+Q56+Q38+Q34</f>
        <v>0</v>
      </c>
      <c r="R83" s="273">
        <f>+R82+R68+R56+R38+R34</f>
        <v>0</v>
      </c>
      <c r="S83" s="278"/>
      <c r="T83" s="13"/>
    </row>
    <row r="84" spans="1:18" ht="12.75">
      <c r="A84" s="41" t="s">
        <v>76</v>
      </c>
      <c r="B84" s="69"/>
      <c r="C84" s="42"/>
      <c r="D84" s="42"/>
      <c r="E84" s="43"/>
      <c r="F84" s="44"/>
      <c r="G84" s="43"/>
      <c r="H84" s="44"/>
      <c r="I84" s="43"/>
      <c r="J84" s="44"/>
      <c r="K84" s="43"/>
      <c r="L84" s="44"/>
      <c r="M84" s="43"/>
      <c r="N84" s="44"/>
      <c r="O84" s="43"/>
      <c r="P84" s="44"/>
      <c r="Q84" s="43"/>
      <c r="R84" s="248"/>
    </row>
    <row r="85" spans="1:20" ht="12.75">
      <c r="A85" s="52"/>
      <c r="B85" s="63"/>
      <c r="C85" s="197">
        <f>+Policy!C84</f>
        <v>0</v>
      </c>
      <c r="D85" s="35" t="s">
        <v>85</v>
      </c>
      <c r="E85" s="85">
        <f>F83</f>
        <v>0</v>
      </c>
      <c r="F85" s="96">
        <f>ROUND($C85*E85,0)</f>
        <v>0</v>
      </c>
      <c r="G85" s="85">
        <f>H83</f>
        <v>0</v>
      </c>
      <c r="H85" s="96">
        <f>ROUND($C85*G85,0)</f>
        <v>0</v>
      </c>
      <c r="I85" s="85">
        <f>J83</f>
        <v>0</v>
      </c>
      <c r="J85" s="96">
        <f>ROUND($C85*I85,0)</f>
        <v>0</v>
      </c>
      <c r="K85" s="85">
        <f>L83</f>
        <v>0</v>
      </c>
      <c r="L85" s="96">
        <f>ROUND($C85*K85,0)</f>
        <v>0</v>
      </c>
      <c r="M85" s="85">
        <f>N83</f>
        <v>0</v>
      </c>
      <c r="N85" s="96">
        <f>ROUND($C85*M85,0)</f>
        <v>0</v>
      </c>
      <c r="O85" s="85"/>
      <c r="P85" s="96">
        <f>+F85+H85+J85+L85+N85</f>
        <v>0</v>
      </c>
      <c r="Q85" s="85"/>
      <c r="R85" s="249"/>
      <c r="S85" s="278">
        <f>+R85+Q85</f>
        <v>0</v>
      </c>
      <c r="T85" s="13" t="s">
        <v>175</v>
      </c>
    </row>
    <row r="86" spans="1:18" ht="13.5" thickBot="1">
      <c r="A86" s="45" t="s">
        <v>78</v>
      </c>
      <c r="B86" s="46"/>
      <c r="C86" s="47"/>
      <c r="D86" s="47"/>
      <c r="E86" s="65"/>
      <c r="F86" s="95">
        <f>F85</f>
        <v>0</v>
      </c>
      <c r="G86" s="65"/>
      <c r="H86" s="95">
        <f>H85</f>
        <v>0</v>
      </c>
      <c r="I86" s="65"/>
      <c r="J86" s="95">
        <f>J85</f>
        <v>0</v>
      </c>
      <c r="K86" s="65"/>
      <c r="L86" s="95">
        <f>L85</f>
        <v>0</v>
      </c>
      <c r="M86" s="65"/>
      <c r="N86" s="95">
        <f>N85</f>
        <v>0</v>
      </c>
      <c r="O86" s="64"/>
      <c r="P86" s="95">
        <f>+F86+H86+J86+L86+N86</f>
        <v>0</v>
      </c>
      <c r="Q86" s="268">
        <v>0</v>
      </c>
      <c r="R86" s="269">
        <v>0</v>
      </c>
    </row>
    <row r="87" spans="1:18" ht="12.75">
      <c r="A87" s="41" t="s">
        <v>71</v>
      </c>
      <c r="B87" s="59"/>
      <c r="C87" s="42"/>
      <c r="D87" s="42"/>
      <c r="E87" s="43"/>
      <c r="F87" s="44"/>
      <c r="G87" s="43"/>
      <c r="H87" s="44"/>
      <c r="I87" s="43"/>
      <c r="J87" s="44"/>
      <c r="K87" s="43"/>
      <c r="L87" s="44"/>
      <c r="M87" s="43"/>
      <c r="N87" s="44"/>
      <c r="O87" s="43"/>
      <c r="P87" s="44"/>
      <c r="Q87" s="43"/>
      <c r="R87" s="248"/>
    </row>
    <row r="88" spans="1:18" ht="12.75">
      <c r="A88" s="52"/>
      <c r="B88" s="60"/>
      <c r="C88" s="197"/>
      <c r="D88" s="35"/>
      <c r="E88" s="20"/>
      <c r="F88" s="96">
        <v>0</v>
      </c>
      <c r="G88" s="20"/>
      <c r="H88" s="40"/>
      <c r="I88" s="20"/>
      <c r="J88" s="40"/>
      <c r="K88" s="20"/>
      <c r="L88" s="40"/>
      <c r="M88" s="20"/>
      <c r="N88" s="40"/>
      <c r="O88" s="20"/>
      <c r="P88" s="96">
        <f>+F88+H88+J88+L88+N88</f>
        <v>0</v>
      </c>
      <c r="Q88" s="20"/>
      <c r="R88" s="247"/>
    </row>
    <row r="89" spans="1:20" ht="12.75">
      <c r="A89" s="32" t="s">
        <v>65</v>
      </c>
      <c r="B89" s="61"/>
      <c r="C89" s="3"/>
      <c r="D89" s="55" t="s">
        <v>52</v>
      </c>
      <c r="E89" s="20"/>
      <c r="F89" s="40">
        <f>ROUND($F88*$C89*Constants!B$31,0)</f>
        <v>0</v>
      </c>
      <c r="G89" s="20"/>
      <c r="H89" s="96">
        <f>ROUND($F88*$C89*Constants!D$31,0)</f>
        <v>0</v>
      </c>
      <c r="I89" s="20"/>
      <c r="J89" s="96">
        <f>ROUND($F88*$C89*Constants!F$31,0)</f>
        <v>0</v>
      </c>
      <c r="K89" s="20"/>
      <c r="L89" s="96">
        <f>ROUND($F88*$C89*Constants!H$31,0)</f>
        <v>0</v>
      </c>
      <c r="M89" s="20"/>
      <c r="N89" s="96">
        <f>ROUND($F88*$C89*Constants!J$31,0)</f>
        <v>0</v>
      </c>
      <c r="O89" s="20"/>
      <c r="P89" s="40">
        <f>+F89+H89+J89+L89+N89</f>
        <v>0</v>
      </c>
      <c r="Q89" s="20"/>
      <c r="R89" s="247"/>
      <c r="S89" s="278">
        <f>+R89+Q89</f>
        <v>0</v>
      </c>
      <c r="T89" s="13" t="s">
        <v>175</v>
      </c>
    </row>
    <row r="90" spans="1:18" ht="13.5" thickBot="1">
      <c r="A90" s="45" t="s">
        <v>53</v>
      </c>
      <c r="B90" s="46"/>
      <c r="C90" s="47"/>
      <c r="D90" s="47"/>
      <c r="E90" s="65"/>
      <c r="F90" s="95">
        <f>SUM(F88:F89)</f>
        <v>0</v>
      </c>
      <c r="G90" s="65"/>
      <c r="H90" s="95">
        <f>SUM(H88:H89)</f>
        <v>0</v>
      </c>
      <c r="I90" s="65"/>
      <c r="J90" s="95">
        <f>SUM(J88:J89)</f>
        <v>0</v>
      </c>
      <c r="K90" s="65"/>
      <c r="L90" s="95">
        <f>SUM(L88:L89)</f>
        <v>0</v>
      </c>
      <c r="M90" s="65"/>
      <c r="N90" s="95">
        <f>SUM(N88:N89)</f>
        <v>0</v>
      </c>
      <c r="O90" s="64"/>
      <c r="P90" s="95">
        <f>+F90+H90+J90+L90+N90</f>
        <v>0</v>
      </c>
      <c r="Q90" s="268">
        <v>0</v>
      </c>
      <c r="R90" s="269">
        <v>0</v>
      </c>
    </row>
    <row r="91" spans="1:18" ht="12.75">
      <c r="A91" s="41" t="s">
        <v>80</v>
      </c>
      <c r="B91" s="62"/>
      <c r="C91" s="42"/>
      <c r="D91" s="42"/>
      <c r="E91" s="43"/>
      <c r="F91" s="44"/>
      <c r="G91" s="43"/>
      <c r="H91" s="44"/>
      <c r="I91" s="43"/>
      <c r="J91" s="44"/>
      <c r="K91" s="43"/>
      <c r="L91" s="44"/>
      <c r="M91" s="43"/>
      <c r="N91" s="44"/>
      <c r="O91" s="43"/>
      <c r="P91" s="44"/>
      <c r="Q91" s="43"/>
      <c r="R91" s="248"/>
    </row>
    <row r="92" spans="1:18" ht="12.75" hidden="1">
      <c r="A92" s="32"/>
      <c r="B92" s="66"/>
      <c r="C92" s="35"/>
      <c r="D92" s="33"/>
      <c r="E92" s="20"/>
      <c r="F92" s="96"/>
      <c r="G92" s="20"/>
      <c r="H92" s="96"/>
      <c r="I92" s="20"/>
      <c r="J92" s="96"/>
      <c r="K92" s="20"/>
      <c r="L92" s="96"/>
      <c r="M92" s="20"/>
      <c r="N92" s="96"/>
      <c r="O92" s="20"/>
      <c r="P92" s="96">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hidden="1">
      <c r="A94" s="32"/>
      <c r="B94" s="66"/>
      <c r="C94" s="35"/>
      <c r="D94" s="33"/>
      <c r="E94" s="20"/>
      <c r="F94" s="40"/>
      <c r="G94" s="20"/>
      <c r="H94" s="40"/>
      <c r="I94" s="20"/>
      <c r="J94" s="40"/>
      <c r="K94" s="20"/>
      <c r="L94" s="40"/>
      <c r="M94" s="20"/>
      <c r="N94" s="40"/>
      <c r="O94" s="20"/>
      <c r="P94" s="40">
        <f>+F94+H94+J94+L94+N94</f>
        <v>0</v>
      </c>
      <c r="Q94" s="20"/>
      <c r="R94" s="247"/>
    </row>
    <row r="95" spans="1:20" ht="12.75">
      <c r="A95" s="32"/>
      <c r="B95" s="63"/>
      <c r="C95" s="35"/>
      <c r="D95" s="33"/>
      <c r="E95" s="20"/>
      <c r="F95" s="40"/>
      <c r="G95" s="20"/>
      <c r="H95" s="40"/>
      <c r="I95" s="20"/>
      <c r="J95" s="40"/>
      <c r="K95" s="20"/>
      <c r="L95" s="40"/>
      <c r="M95" s="20"/>
      <c r="N95" s="40"/>
      <c r="O95" s="20"/>
      <c r="P95" s="40">
        <f>+F95+H95+J95+L95+N95</f>
        <v>0</v>
      </c>
      <c r="Q95" s="20"/>
      <c r="R95" s="247"/>
      <c r="S95" s="278">
        <f>+R95+Q95</f>
        <v>0</v>
      </c>
      <c r="T95" s="13" t="s">
        <v>175</v>
      </c>
    </row>
    <row r="96" spans="1:18" ht="13.5" thickBot="1">
      <c r="A96" s="45" t="s">
        <v>81</v>
      </c>
      <c r="B96" s="46"/>
      <c r="C96" s="47"/>
      <c r="D96" s="47"/>
      <c r="E96" s="51"/>
      <c r="F96" s="95">
        <f>SUM(F91:F95)</f>
        <v>0</v>
      </c>
      <c r="G96" s="65"/>
      <c r="H96" s="95">
        <f>SUM(H91:H95)</f>
        <v>0</v>
      </c>
      <c r="I96" s="65"/>
      <c r="J96" s="95">
        <f>SUM(J91:J95)</f>
        <v>0</v>
      </c>
      <c r="K96" s="65"/>
      <c r="L96" s="95">
        <f>SUM(L91:L95)</f>
        <v>0</v>
      </c>
      <c r="M96" s="65"/>
      <c r="N96" s="95">
        <f>SUM(N91:N95)</f>
        <v>0</v>
      </c>
      <c r="O96" s="64"/>
      <c r="P96" s="95">
        <f>+F96+H96+J96+L96+N96</f>
        <v>0</v>
      </c>
      <c r="Q96" s="268">
        <v>0</v>
      </c>
      <c r="R96" s="269">
        <v>0</v>
      </c>
    </row>
    <row r="97" spans="1:18" ht="12.75">
      <c r="A97" s="41" t="s">
        <v>79</v>
      </c>
      <c r="B97" s="62"/>
      <c r="C97" s="42"/>
      <c r="D97" s="42"/>
      <c r="E97" s="43"/>
      <c r="F97" s="44"/>
      <c r="G97" s="43"/>
      <c r="H97" s="44"/>
      <c r="I97" s="43"/>
      <c r="J97" s="44"/>
      <c r="K97" s="43"/>
      <c r="L97" s="44"/>
      <c r="M97" s="43"/>
      <c r="N97" s="44"/>
      <c r="O97" s="43"/>
      <c r="P97" s="44"/>
      <c r="Q97" s="43"/>
      <c r="R97" s="248"/>
    </row>
    <row r="98" spans="1:20" ht="12.75">
      <c r="A98" s="32"/>
      <c r="B98" s="63"/>
      <c r="C98" s="3">
        <f>+Policy!C97</f>
        <v>0</v>
      </c>
      <c r="D98" s="33" t="s">
        <v>86</v>
      </c>
      <c r="E98" s="85">
        <f>F96</f>
        <v>0</v>
      </c>
      <c r="F98" s="96">
        <f>ROUND($C98*E98,0)</f>
        <v>0</v>
      </c>
      <c r="G98" s="85">
        <f>H96</f>
        <v>0</v>
      </c>
      <c r="H98" s="96">
        <f>ROUND($C98*G98,0)</f>
        <v>0</v>
      </c>
      <c r="I98" s="85">
        <f>J96</f>
        <v>0</v>
      </c>
      <c r="J98" s="96">
        <f>ROUND($C98*I98,0)</f>
        <v>0</v>
      </c>
      <c r="K98" s="85">
        <f>L96</f>
        <v>0</v>
      </c>
      <c r="L98" s="96">
        <f>ROUND($C98*K98,0)</f>
        <v>0</v>
      </c>
      <c r="M98" s="85">
        <f>N96</f>
        <v>0</v>
      </c>
      <c r="N98" s="96">
        <f>ROUND($C98*M98,0)</f>
        <v>0</v>
      </c>
      <c r="O98" s="85"/>
      <c r="P98" s="96">
        <f>+F98+H98+J98+L98+N98</f>
        <v>0</v>
      </c>
      <c r="Q98" s="85"/>
      <c r="R98" s="249"/>
      <c r="S98" s="278">
        <f>+R98+Q98</f>
        <v>0</v>
      </c>
      <c r="T98" s="13" t="s">
        <v>175</v>
      </c>
    </row>
    <row r="99" spans="1:20" ht="13.5" thickBot="1">
      <c r="A99" s="45" t="s">
        <v>55</v>
      </c>
      <c r="B99" s="46"/>
      <c r="C99" s="47"/>
      <c r="D99" s="47"/>
      <c r="E99" s="65"/>
      <c r="F99" s="95">
        <f>F98</f>
        <v>0</v>
      </c>
      <c r="G99" s="65"/>
      <c r="H99" s="95">
        <f>H98</f>
        <v>0</v>
      </c>
      <c r="I99" s="65"/>
      <c r="J99" s="95">
        <f>J98</f>
        <v>0</v>
      </c>
      <c r="K99" s="65"/>
      <c r="L99" s="95">
        <f>L98</f>
        <v>0</v>
      </c>
      <c r="M99" s="65"/>
      <c r="N99" s="95">
        <f>N98</f>
        <v>0</v>
      </c>
      <c r="O99" s="64"/>
      <c r="P99" s="95">
        <f>+F99+H99+J99+L99+N99</f>
        <v>0</v>
      </c>
      <c r="Q99" s="268">
        <v>0</v>
      </c>
      <c r="R99" s="269">
        <v>0</v>
      </c>
      <c r="S99" s="278">
        <f>+R99+Q99</f>
        <v>0</v>
      </c>
      <c r="T99" s="13" t="s">
        <v>175</v>
      </c>
    </row>
    <row r="100" spans="1:20" ht="13.5" hidden="1" thickBot="1">
      <c r="A100" s="41" t="s">
        <v>82</v>
      </c>
      <c r="B100" s="62"/>
      <c r="C100" s="42"/>
      <c r="D100" s="42"/>
      <c r="E100" s="43"/>
      <c r="F100" s="44"/>
      <c r="G100" s="43"/>
      <c r="H100" s="44"/>
      <c r="I100" s="43"/>
      <c r="J100" s="44"/>
      <c r="K100" s="43"/>
      <c r="L100" s="44"/>
      <c r="M100" s="43"/>
      <c r="N100" s="44"/>
      <c r="O100" s="43"/>
      <c r="P100" s="44"/>
      <c r="Q100" s="274"/>
      <c r="R100" s="275"/>
      <c r="S100" s="278">
        <f>+R100+Q100</f>
        <v>0</v>
      </c>
      <c r="T100" s="13" t="s">
        <v>175</v>
      </c>
    </row>
    <row r="101" spans="1:20" ht="13.5" hidden="1" thickBot="1">
      <c r="A101" s="32"/>
      <c r="B101" s="66"/>
      <c r="C101" s="197">
        <v>0</v>
      </c>
      <c r="D101" s="198"/>
      <c r="E101" s="85">
        <f>+F99+F96+F90+F86+F83</f>
        <v>0</v>
      </c>
      <c r="F101" s="40">
        <f>ROUND(E101*$C$101,0)</f>
        <v>0</v>
      </c>
      <c r="G101" s="85">
        <f>+H99+H96+H90+H86+H83</f>
        <v>0</v>
      </c>
      <c r="H101" s="40">
        <f>ROUND(G101*$C$101,0)</f>
        <v>0</v>
      </c>
      <c r="I101" s="85">
        <f>+J99+J96+J90+J86+J83</f>
        <v>0</v>
      </c>
      <c r="J101" s="40">
        <f>ROUND(I101*$C$101,0)</f>
        <v>0</v>
      </c>
      <c r="K101" s="85">
        <f>+L99+L96+L90+L86+L83</f>
        <v>0</v>
      </c>
      <c r="L101" s="40">
        <f>ROUND(K101*$C$101,0)</f>
        <v>0</v>
      </c>
      <c r="M101" s="85">
        <f>+N99+N96+N90+N86+N83</f>
        <v>0</v>
      </c>
      <c r="N101" s="40">
        <f>ROUND(M101*$C$101,0)</f>
        <v>0</v>
      </c>
      <c r="O101" s="20"/>
      <c r="P101" s="135">
        <f>+F101+H101+J101+L101+N101</f>
        <v>0</v>
      </c>
      <c r="Q101" s="274"/>
      <c r="R101" s="275"/>
      <c r="S101" s="278">
        <f>+R101+Q101</f>
        <v>0</v>
      </c>
      <c r="T101" s="13" t="s">
        <v>175</v>
      </c>
    </row>
    <row r="102" spans="1:20" ht="13.5" hidden="1" thickBot="1">
      <c r="A102" s="45" t="s">
        <v>83</v>
      </c>
      <c r="B102" s="46"/>
      <c r="C102" s="47"/>
      <c r="D102" s="47"/>
      <c r="E102" s="106"/>
      <c r="F102" s="95">
        <f>SUM(F100:F101)</f>
        <v>0</v>
      </c>
      <c r="G102" s="106"/>
      <c r="H102" s="95">
        <f>SUM(H100:H101)</f>
        <v>0</v>
      </c>
      <c r="I102" s="106"/>
      <c r="J102" s="95">
        <f>SUM(J100:J101)</f>
        <v>0</v>
      </c>
      <c r="K102" s="106"/>
      <c r="L102" s="95">
        <f>SUM(L100:L101)</f>
        <v>0</v>
      </c>
      <c r="M102" s="106"/>
      <c r="N102" s="95">
        <f>SUM(N100:N101)</f>
        <v>0</v>
      </c>
      <c r="O102" s="107"/>
      <c r="P102" s="95">
        <f>+F102+H102+J102+L102+N102</f>
        <v>0</v>
      </c>
      <c r="Q102" s="276"/>
      <c r="R102" s="277"/>
      <c r="S102" s="278">
        <f>+R102+Q102</f>
        <v>0</v>
      </c>
      <c r="T102" s="13" t="s">
        <v>175</v>
      </c>
    </row>
    <row r="103" spans="1:20" s="54" customFormat="1" ht="15" customHeight="1" thickBot="1">
      <c r="A103" s="56" t="s">
        <v>84</v>
      </c>
      <c r="B103" s="57"/>
      <c r="C103" s="58"/>
      <c r="D103" s="58"/>
      <c r="E103" s="17"/>
      <c r="F103" s="97">
        <f>+F101+E101</f>
        <v>0</v>
      </c>
      <c r="G103" s="108"/>
      <c r="H103" s="97">
        <f>+H101+G101</f>
        <v>0</v>
      </c>
      <c r="I103" s="108"/>
      <c r="J103" s="97">
        <f>+J101+I101</f>
        <v>0</v>
      </c>
      <c r="K103" s="108"/>
      <c r="L103" s="97">
        <f>+L101+K101</f>
        <v>0</v>
      </c>
      <c r="M103" s="108"/>
      <c r="N103" s="97">
        <f>+N101+M101</f>
        <v>0</v>
      </c>
      <c r="O103" s="108"/>
      <c r="P103" s="97">
        <f>+F103+H103+J103+L103+N103</f>
        <v>0</v>
      </c>
      <c r="Q103" s="272">
        <f>+Q99+Q96+Q90+Q86+Q83</f>
        <v>0</v>
      </c>
      <c r="R103" s="273">
        <f>+R99+R96+R90+R86+R83</f>
        <v>0</v>
      </c>
      <c r="S103" s="278"/>
      <c r="T103" s="13"/>
    </row>
    <row r="104" ht="12.75">
      <c r="R104" s="15"/>
    </row>
    <row r="105" ht="12.75">
      <c r="R105" s="15"/>
    </row>
    <row r="106" ht="12.75">
      <c r="R106" s="15"/>
    </row>
    <row r="107" ht="12.75">
      <c r="R107" s="15"/>
    </row>
    <row r="108" ht="12.75">
      <c r="R108" s="15"/>
    </row>
    <row r="109" ht="12.75">
      <c r="R109" s="15"/>
    </row>
    <row r="110" ht="12.75">
      <c r="R110" s="15"/>
    </row>
    <row r="111" ht="12.75">
      <c r="R111" s="15"/>
    </row>
  </sheetData>
  <mergeCells count="2">
    <mergeCell ref="O8:P8"/>
    <mergeCell ref="O10:P10"/>
  </mergeCells>
  <printOptions horizontalCentered="1"/>
  <pageMargins left="0.5" right="0.5" top="0.29" bottom="0.25" header="0.25" footer="0.17"/>
  <pageSetup fitToHeight="2" horizontalDpi="600" verticalDpi="600" orientation="landscape" scale="46" r:id="rId1"/>
</worksheet>
</file>

<file path=xl/worksheets/sheet12.xml><?xml version="1.0" encoding="utf-8"?>
<worksheet xmlns="http://schemas.openxmlformats.org/spreadsheetml/2006/main" xmlns:r="http://schemas.openxmlformats.org/officeDocument/2006/relationships">
  <dimension ref="A1:T111"/>
  <sheetViews>
    <sheetView view="pageBreakPreview" zoomScale="60" zoomScaleNormal="75" workbookViewId="0" topLeftCell="A1">
      <selection activeCell="C5" sqref="C5"/>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4.28125" style="13" bestFit="1" customWidth="1"/>
    <col min="7" max="7" width="12.8515625" style="15" customWidth="1"/>
    <col min="8" max="8" width="14.57421875" style="13" bestFit="1" customWidth="1"/>
    <col min="9" max="9" width="12.8515625" style="15" customWidth="1"/>
    <col min="10" max="10" width="14.57421875" style="13" bestFit="1" customWidth="1"/>
    <col min="11" max="11" width="12.8515625" style="15" hidden="1" customWidth="1"/>
    <col min="12" max="12" width="14.57421875" style="13" hidden="1" customWidth="1"/>
    <col min="13" max="13" width="12.8515625" style="15" hidden="1" customWidth="1"/>
    <col min="14" max="14" width="14.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172</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49">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 aca="true" t="shared" si="0" ref="O14:O25">+E14+G14+I14+K14+M14</f>
        <v>0</v>
      </c>
      <c r="P14" s="40">
        <f aca="true" t="shared" si="1" ref="P14:P25">+F14+H14+J14+L14+N14</f>
        <v>0</v>
      </c>
      <c r="Q14" s="20"/>
      <c r="R14" s="247"/>
    </row>
    <row r="15" spans="1:18" ht="12.75">
      <c r="A15" s="32" t="str">
        <f>+Policy!A15</f>
        <v>Field Staff 2</v>
      </c>
      <c r="B15" s="49">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t="shared" si="0"/>
        <v>0</v>
      </c>
      <c r="P15" s="40">
        <f t="shared" si="1"/>
        <v>0</v>
      </c>
      <c r="Q15" s="20"/>
      <c r="R15" s="247"/>
    </row>
    <row r="16" spans="1:18" ht="12.75">
      <c r="A16" s="32" t="str">
        <f>+Policy!A16</f>
        <v>Field Staff 3</v>
      </c>
      <c r="B16" s="49">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49">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 t="shared" si="0"/>
        <v>0</v>
      </c>
      <c r="P17" s="40">
        <f t="shared" si="1"/>
        <v>0</v>
      </c>
      <c r="Q17" s="20"/>
      <c r="R17" s="247"/>
    </row>
    <row r="18" spans="1:18" ht="12.75">
      <c r="A18" s="32" t="str">
        <f>+Policy!A18</f>
        <v>Field Staff 5</v>
      </c>
      <c r="B18" s="49">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49">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49">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49">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49">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49">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49">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49">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49"/>
      <c r="C26" s="35"/>
      <c r="D26" s="33"/>
      <c r="E26" s="20"/>
      <c r="F26" s="40"/>
      <c r="G26" s="20"/>
      <c r="H26" s="40"/>
      <c r="I26" s="20"/>
      <c r="J26" s="40"/>
      <c r="K26" s="20"/>
      <c r="L26" s="40"/>
      <c r="M26" s="20"/>
      <c r="N26" s="40"/>
      <c r="O26" s="20"/>
      <c r="P26" s="40"/>
      <c r="Q26" s="20"/>
      <c r="R26" s="247"/>
    </row>
    <row r="27" spans="1:18" ht="12.75">
      <c r="A27" s="32" t="str">
        <f>+Policy!A27</f>
        <v>Home Office Staff 1</v>
      </c>
      <c r="B27" s="49">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aca="true" t="shared" si="2" ref="O27:P32">+E27+G27+I27+K27+M27</f>
        <v>0</v>
      </c>
      <c r="P27" s="40">
        <f t="shared" si="2"/>
        <v>0</v>
      </c>
      <c r="Q27" s="20"/>
      <c r="R27" s="247"/>
    </row>
    <row r="28" spans="1:18" ht="12.75">
      <c r="A28" s="32" t="str">
        <f>+Policy!A28</f>
        <v>Home Office Staff 2</v>
      </c>
      <c r="B28" s="49">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2"/>
        <v>0</v>
      </c>
      <c r="P28" s="40">
        <f t="shared" si="2"/>
        <v>0</v>
      </c>
      <c r="Q28" s="20"/>
      <c r="R28" s="247"/>
    </row>
    <row r="29" spans="1:18" ht="12.75">
      <c r="A29" s="32" t="str">
        <f>+Policy!A29</f>
        <v>Home Office Staff 3</v>
      </c>
      <c r="B29" s="49">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2"/>
        <v>0</v>
      </c>
      <c r="P29" s="40">
        <f t="shared" si="2"/>
        <v>0</v>
      </c>
      <c r="Q29" s="20"/>
      <c r="R29" s="247"/>
    </row>
    <row r="30" spans="1:18" ht="12.75">
      <c r="A30" s="32" t="str">
        <f>+Policy!A30</f>
        <v>Home Office Staff 4</v>
      </c>
      <c r="B30" s="49">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2"/>
        <v>0</v>
      </c>
      <c r="P30" s="40">
        <f t="shared" si="2"/>
        <v>0</v>
      </c>
      <c r="Q30" s="20"/>
      <c r="R30" s="247"/>
    </row>
    <row r="31" spans="1:18" ht="12.75">
      <c r="A31" s="32" t="str">
        <f>+Policy!A31</f>
        <v>Home Office Staff 5</v>
      </c>
      <c r="B31" s="49">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2"/>
        <v>0</v>
      </c>
      <c r="P31" s="40">
        <f t="shared" si="2"/>
        <v>0</v>
      </c>
      <c r="Q31" s="20"/>
      <c r="R31" s="247"/>
    </row>
    <row r="32" spans="1:18" ht="12.75">
      <c r="A32" s="32" t="str">
        <f>+Policy!A32</f>
        <v>Home Office Staff 6</v>
      </c>
      <c r="B32" s="49">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2"/>
        <v>0</v>
      </c>
      <c r="P32" s="40">
        <f t="shared" si="2"/>
        <v>0</v>
      </c>
      <c r="Q32" s="20"/>
      <c r="R32" s="247"/>
    </row>
    <row r="33" spans="1:18" ht="12.75">
      <c r="A33" s="32" t="str">
        <f>+Policy!A33</f>
        <v>Home Office Staff 7</v>
      </c>
      <c r="B33" s="49">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3" ref="E34:N34">SUM(E12:E33)</f>
        <v>0</v>
      </c>
      <c r="F34" s="95">
        <f t="shared" si="3"/>
        <v>0</v>
      </c>
      <c r="G34" s="64">
        <f t="shared" si="3"/>
        <v>0</v>
      </c>
      <c r="H34" s="95">
        <f t="shared" si="3"/>
        <v>0</v>
      </c>
      <c r="I34" s="64">
        <f t="shared" si="3"/>
        <v>0</v>
      </c>
      <c r="J34" s="95">
        <f t="shared" si="3"/>
        <v>0</v>
      </c>
      <c r="K34" s="64">
        <f t="shared" si="3"/>
        <v>0</v>
      </c>
      <c r="L34" s="95">
        <f t="shared" si="3"/>
        <v>0</v>
      </c>
      <c r="M34" s="64">
        <f t="shared" si="3"/>
        <v>0</v>
      </c>
      <c r="N34" s="95">
        <f t="shared" si="3"/>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96">
        <f>ROUND(E36*$C$36,0)</f>
        <v>0</v>
      </c>
      <c r="G36" s="85">
        <f>SUM(H27:H32)</f>
        <v>0</v>
      </c>
      <c r="H36" s="196">
        <f>ROUND(G36*$C$36,0)</f>
        <v>0</v>
      </c>
      <c r="I36" s="85">
        <f>SUM(J27:J32)</f>
        <v>0</v>
      </c>
      <c r="J36" s="196">
        <f>ROUND(I36*$C$36,0)</f>
        <v>0</v>
      </c>
      <c r="K36" s="85">
        <f>SUM(L27:L32)</f>
        <v>0</v>
      </c>
      <c r="L36" s="196">
        <f>ROUND(K36*$C$36,0)</f>
        <v>0</v>
      </c>
      <c r="M36" s="85">
        <f>SUM(N27:N32)</f>
        <v>0</v>
      </c>
      <c r="N36" s="196">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96">
        <f>ROUND(E37*$C$37,0)</f>
        <v>0</v>
      </c>
      <c r="G37" s="85">
        <f>SUM(H14:H25)</f>
        <v>0</v>
      </c>
      <c r="H37" s="196">
        <f>ROUND(G37*$C$37,0)</f>
        <v>0</v>
      </c>
      <c r="I37" s="85">
        <f>SUM(J14:J25)</f>
        <v>0</v>
      </c>
      <c r="J37" s="196">
        <f>ROUND(I37*$C$37,0)</f>
        <v>0</v>
      </c>
      <c r="K37" s="85">
        <f>SUM(L14:L25)</f>
        <v>0</v>
      </c>
      <c r="L37" s="196">
        <f>ROUND(K37*$C$37,0)</f>
        <v>0</v>
      </c>
      <c r="M37" s="85">
        <f>SUM(N14:N25)</f>
        <v>0</v>
      </c>
      <c r="N37" s="196">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 aca="true" t="shared" si="4" ref="O42:P48">+E42+G42+I42+K42+M42</f>
        <v>0</v>
      </c>
      <c r="P42" s="96">
        <f t="shared" si="4"/>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t="shared" si="4"/>
        <v>0</v>
      </c>
      <c r="P43" s="96">
        <f t="shared" si="4"/>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4"/>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4"/>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4"/>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4"/>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4"/>
        <v>0</v>
      </c>
      <c r="P48" s="96">
        <f t="shared" si="4"/>
        <v>0</v>
      </c>
      <c r="Q48" s="20"/>
      <c r="R48" s="247"/>
    </row>
    <row r="49" spans="1:18" ht="12.75">
      <c r="A49" s="52" t="str">
        <f>+LOE!A44</f>
        <v>Int'l Consultant 8</v>
      </c>
      <c r="B49" s="49">
        <f>+LOE!B44</f>
        <v>0</v>
      </c>
      <c r="C49" s="35">
        <f>+Policy!C49</f>
        <v>0</v>
      </c>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34" t="str">
        <f>+LOE!A45</f>
        <v>Local  Consultants</v>
      </c>
      <c r="B50" s="49"/>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aca="true" t="shared" si="5" ref="O51:P54">+E51+G51+I51+K51+M51</f>
        <v>0</v>
      </c>
      <c r="P51" s="96">
        <f t="shared" si="5"/>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5"/>
        <v>0</v>
      </c>
      <c r="P52" s="96">
        <f t="shared" si="5"/>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 t="shared" si="5"/>
        <v>0</v>
      </c>
      <c r="P53" s="96">
        <f t="shared" si="5"/>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 t="shared" si="5"/>
        <v>0</v>
      </c>
      <c r="P54" s="96">
        <f t="shared" si="5"/>
        <v>0</v>
      </c>
      <c r="Q54" s="20"/>
      <c r="R54" s="247"/>
    </row>
    <row r="55" spans="1:18" ht="12.75">
      <c r="A55" s="52" t="str">
        <f>+LOE!A50</f>
        <v>Local Consultant 5</v>
      </c>
      <c r="B55" s="49">
        <f>+LOE!B50</f>
        <v>0</v>
      </c>
      <c r="C55" s="35">
        <f>+Policy!C55</f>
        <v>0</v>
      </c>
      <c r="D55" s="33" t="s">
        <v>34</v>
      </c>
      <c r="E55" s="20"/>
      <c r="F55" s="96">
        <f>ROUND($C55*E55*Constants!B$24,0)</f>
        <v>0</v>
      </c>
      <c r="G55" s="20"/>
      <c r="H55" s="96">
        <f>ROUND($C55*G55*Constants!D$24,0)</f>
        <v>0</v>
      </c>
      <c r="I55" s="20"/>
      <c r="J55" s="96">
        <f>ROUND($C55*I55*Constants!F$24,0)</f>
        <v>0</v>
      </c>
      <c r="K55" s="20"/>
      <c r="L55" s="96">
        <f>ROUND($C55*K55*Constants!H$24,0)</f>
        <v>0</v>
      </c>
      <c r="M55" s="20"/>
      <c r="N55" s="96">
        <f>ROUND($C55*M55*Constants!J$24,0)</f>
        <v>0</v>
      </c>
      <c r="O55" s="20">
        <f>+E55+G55+I55+K55+M55</f>
        <v>0</v>
      </c>
      <c r="P55" s="96">
        <f>+F55+H55+J55+L55+N55</f>
        <v>0</v>
      </c>
      <c r="Q55" s="20"/>
      <c r="R55" s="247"/>
    </row>
    <row r="56" spans="1:20" ht="13.5" thickBot="1">
      <c r="A56" s="45" t="s">
        <v>39</v>
      </c>
      <c r="B56" s="46"/>
      <c r="C56" s="47"/>
      <c r="D56" s="47"/>
      <c r="E56" s="65">
        <f aca="true" t="shared" si="6" ref="E56:N56">SUM(E40:E55)</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7" ref="O61:P64">+E61+G61+I61+K61+M61</f>
        <v>0</v>
      </c>
      <c r="P61" s="40">
        <f t="shared" si="7"/>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7"/>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7"/>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7"/>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'Tourism and Conservation'!C71</f>
        <v>0</v>
      </c>
      <c r="D71" s="33" t="str">
        <f>'Tourism and Conservation'!D71</f>
        <v>/month</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8" ref="O71:O80">+E71+G71+I71+K71+M71</f>
        <v>0</v>
      </c>
      <c r="P71" s="40">
        <f aca="true" t="shared" si="9" ref="P71:P80">+F71+H71+J71+L71+N71</f>
        <v>0</v>
      </c>
      <c r="Q71" s="20"/>
      <c r="R71" s="247"/>
    </row>
    <row r="72" spans="1:18" ht="12.75">
      <c r="A72" s="32" t="s">
        <v>47</v>
      </c>
      <c r="B72" s="49"/>
      <c r="C72" s="134">
        <f>'Tourism and Conservation'!C72</f>
        <v>0</v>
      </c>
      <c r="D72" s="33" t="str">
        <f>'Tourism and Conservation'!D72</f>
        <v>/personmonth</v>
      </c>
      <c r="E72" s="20">
        <f>SUM(E27:E32)</f>
        <v>0</v>
      </c>
      <c r="F72" s="40">
        <f>ROUND($C72*E72*Constants!B$28,0)</f>
        <v>0</v>
      </c>
      <c r="G72" s="20">
        <f>SUM(G27:G32)</f>
        <v>0</v>
      </c>
      <c r="H72" s="40">
        <f>ROUND($C72*G72*Constants!D$28,0)</f>
        <v>0</v>
      </c>
      <c r="I72" s="20"/>
      <c r="J72" s="40">
        <f>ROUND($C72*I72*Constants!F$28,0)</f>
        <v>0</v>
      </c>
      <c r="K72" s="20">
        <f>SUM(K27:K32)</f>
        <v>0</v>
      </c>
      <c r="L72" s="40">
        <f>ROUND($C72*K72*Constants!H$28,0)</f>
        <v>0</v>
      </c>
      <c r="M72" s="20"/>
      <c r="N72" s="40">
        <f>ROUND($C72*M72*Constants!J$28,0)</f>
        <v>0</v>
      </c>
      <c r="O72" s="20">
        <f t="shared" si="8"/>
        <v>0</v>
      </c>
      <c r="P72" s="40">
        <f t="shared" si="9"/>
        <v>0</v>
      </c>
      <c r="Q72" s="20"/>
      <c r="R72" s="247"/>
    </row>
    <row r="73" spans="1:18" ht="12.75">
      <c r="A73" s="32" t="s">
        <v>48</v>
      </c>
      <c r="B73" s="49"/>
      <c r="C73" s="134">
        <f>'Tourism and Conservation'!C73</f>
        <v>0</v>
      </c>
      <c r="D73" s="33" t="str">
        <f>'Tourism and Conservation'!D73</f>
        <v>/personmonth</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8"/>
        <v>0</v>
      </c>
      <c r="P73" s="40">
        <f t="shared" si="9"/>
        <v>0</v>
      </c>
      <c r="Q73" s="20"/>
      <c r="R73" s="247"/>
    </row>
    <row r="74" spans="1:18" ht="12.75">
      <c r="A74" s="32" t="s">
        <v>44</v>
      </c>
      <c r="B74" s="49"/>
      <c r="C74" s="134">
        <f>'Tourism and Conservation'!C74</f>
        <v>0</v>
      </c>
      <c r="D74" s="33" t="str">
        <f>'Tourism and Conservation'!D74</f>
        <v>/personmonth</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8"/>
        <v>0</v>
      </c>
      <c r="P74" s="40">
        <f t="shared" si="9"/>
        <v>0</v>
      </c>
      <c r="Q74" s="20"/>
      <c r="R74" s="247"/>
    </row>
    <row r="75" spans="1:18" ht="12.75">
      <c r="A75" s="32" t="s">
        <v>75</v>
      </c>
      <c r="B75" s="49"/>
      <c r="C75" s="134">
        <f>'Tourism and Conservation'!C75</f>
        <v>0</v>
      </c>
      <c r="D75" s="33" t="str">
        <f>'Tourism and Conservation'!D75</f>
        <v>/month</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8"/>
        <v>0</v>
      </c>
      <c r="P75" s="40">
        <f t="shared" si="9"/>
        <v>0</v>
      </c>
      <c r="Q75" s="20"/>
      <c r="R75" s="247"/>
    </row>
    <row r="76" spans="1:18" ht="12.75">
      <c r="A76" s="32" t="s">
        <v>49</v>
      </c>
      <c r="B76" s="49"/>
      <c r="C76" s="134">
        <f>'Tourism and Conservation'!C76</f>
        <v>0</v>
      </c>
      <c r="D76" s="33" t="str">
        <f>'Tourism and Conservation'!D76</f>
        <v>/month</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8"/>
        <v>0</v>
      </c>
      <c r="P76" s="40">
        <f t="shared" si="9"/>
        <v>0</v>
      </c>
      <c r="Q76" s="20"/>
      <c r="R76" s="247"/>
    </row>
    <row r="77" spans="1:18" ht="12.75">
      <c r="A77" s="32" t="s">
        <v>43</v>
      </c>
      <c r="B77" s="49"/>
      <c r="C77" s="134">
        <f>'Tourism and Conservation'!C77</f>
        <v>0</v>
      </c>
      <c r="D77" s="33" t="str">
        <f>'Tourism and Conservation'!D77</f>
        <v>/month</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8"/>
        <v>0</v>
      </c>
      <c r="P77" s="40">
        <f t="shared" si="9"/>
        <v>0</v>
      </c>
      <c r="Q77" s="20"/>
      <c r="R77" s="247"/>
    </row>
    <row r="78" spans="1:18" ht="12.75">
      <c r="A78" s="32" t="s">
        <v>114</v>
      </c>
      <c r="B78" s="49"/>
      <c r="C78" s="134">
        <f>'Tourism and Conservation'!C78</f>
        <v>0</v>
      </c>
      <c r="D78" s="33" t="str">
        <f>'Tourism and Conservation'!D78</f>
        <v>/year</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8"/>
        <v>0</v>
      </c>
      <c r="P78" s="40">
        <f t="shared" si="9"/>
        <v>0</v>
      </c>
      <c r="Q78" s="20"/>
      <c r="R78" s="247"/>
    </row>
    <row r="79" spans="1:18" ht="12.75">
      <c r="A79" s="32" t="s">
        <v>45</v>
      </c>
      <c r="B79" s="49" t="s">
        <v>50</v>
      </c>
      <c r="C79" s="134">
        <f>'Tourism and Conservation'!C79</f>
        <v>0</v>
      </c>
      <c r="D79" s="33" t="str">
        <f>'Tourism and Conservation'!D79</f>
        <v>/salary</v>
      </c>
      <c r="E79" s="20"/>
      <c r="F79" s="40">
        <f>ROUND($C79*E79,0)</f>
        <v>0</v>
      </c>
      <c r="G79" s="20"/>
      <c r="H79" s="40">
        <f>ROUND($C79*G79,0)</f>
        <v>0</v>
      </c>
      <c r="I79" s="20"/>
      <c r="J79" s="40">
        <f>ROUND($C79*I79,0)</f>
        <v>0</v>
      </c>
      <c r="K79" s="20"/>
      <c r="L79" s="40">
        <f>ROUND($C79*K79,0)</f>
        <v>0</v>
      </c>
      <c r="M79" s="20"/>
      <c r="N79" s="40">
        <f>ROUND($C79*M79,0)</f>
        <v>0</v>
      </c>
      <c r="O79" s="20">
        <f t="shared" si="8"/>
        <v>0</v>
      </c>
      <c r="P79" s="40">
        <f t="shared" si="9"/>
        <v>0</v>
      </c>
      <c r="Q79" s="20"/>
      <c r="R79" s="247"/>
    </row>
    <row r="80" spans="1:18" ht="12.75">
      <c r="A80" s="32" t="s">
        <v>46</v>
      </c>
      <c r="B80" s="49" t="s">
        <v>50</v>
      </c>
      <c r="C80" s="134">
        <f>'Tourism and Conservation'!C80</f>
        <v>0</v>
      </c>
      <c r="D80" s="33" t="str">
        <f>'Tourism and Conservation'!D80</f>
        <v>/trip</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8"/>
        <v>0</v>
      </c>
      <c r="P80" s="40">
        <f t="shared" si="9"/>
        <v>0</v>
      </c>
      <c r="Q80" s="20"/>
      <c r="R80" s="247"/>
    </row>
    <row r="81" spans="1:20" ht="12.75">
      <c r="A81" s="32"/>
      <c r="B81" s="49"/>
      <c r="C81" s="35"/>
      <c r="D81" s="33"/>
      <c r="E81" s="20"/>
      <c r="F81" s="40"/>
      <c r="G81" s="20"/>
      <c r="H81" s="40"/>
      <c r="I81" s="20"/>
      <c r="J81" s="40"/>
      <c r="K81" s="20"/>
      <c r="L81" s="40"/>
      <c r="M81" s="20"/>
      <c r="N81" s="40"/>
      <c r="O81" s="20"/>
      <c r="P81" s="40"/>
      <c r="Q81" s="20"/>
      <c r="R81" s="247"/>
      <c r="S81" s="278">
        <f>+R81+Q81</f>
        <v>0</v>
      </c>
      <c r="T81" s="13" t="s">
        <v>175</v>
      </c>
    </row>
    <row r="82" spans="1:20" ht="13.5" thickBot="1">
      <c r="A82" s="45" t="s">
        <v>51</v>
      </c>
      <c r="B82" s="46"/>
      <c r="C82" s="47"/>
      <c r="D82" s="47"/>
      <c r="E82" s="65"/>
      <c r="F82" s="95">
        <f>SUM(F70:F81)</f>
        <v>0</v>
      </c>
      <c r="G82" s="65"/>
      <c r="H82" s="95">
        <f>SUM(H70:H81)</f>
        <v>0</v>
      </c>
      <c r="I82" s="65"/>
      <c r="J82" s="95">
        <f>SUM(J70:J81)</f>
        <v>0</v>
      </c>
      <c r="K82" s="65"/>
      <c r="L82" s="95">
        <f>SUM(L70:L81)</f>
        <v>0</v>
      </c>
      <c r="M82" s="65"/>
      <c r="N82" s="95">
        <f>SUM(N70:N81)</f>
        <v>0</v>
      </c>
      <c r="O82" s="64"/>
      <c r="P82" s="95">
        <f>+F82+H82+J82+L82+N82</f>
        <v>0</v>
      </c>
      <c r="Q82" s="268">
        <v>0</v>
      </c>
      <c r="R82" s="269">
        <v>0</v>
      </c>
      <c r="S82" s="278">
        <f>+R82+Q82</f>
        <v>0</v>
      </c>
      <c r="T82" s="13" t="s">
        <v>175</v>
      </c>
    </row>
    <row r="83" spans="1:20" s="54" customFormat="1" ht="13.5" thickBot="1">
      <c r="A83" s="68" t="s">
        <v>77</v>
      </c>
      <c r="B83" s="57"/>
      <c r="C83" s="58"/>
      <c r="D83" s="58"/>
      <c r="E83" s="26"/>
      <c r="F83" s="97">
        <f>+F34+F38+F56+F68+F82</f>
        <v>0</v>
      </c>
      <c r="G83" s="26"/>
      <c r="H83" s="97">
        <f>+H34+H38+H56+H68+H82</f>
        <v>0</v>
      </c>
      <c r="I83" s="26"/>
      <c r="J83" s="97">
        <f>+J34+J38+J56+J68+J82</f>
        <v>0</v>
      </c>
      <c r="K83" s="26"/>
      <c r="L83" s="97">
        <f>+L34+L38+L56+L68+L82</f>
        <v>0</v>
      </c>
      <c r="M83" s="26"/>
      <c r="N83" s="97">
        <f>+N34+N38+N56+N68+N82</f>
        <v>0</v>
      </c>
      <c r="O83" s="17"/>
      <c r="P83" s="97">
        <f>+F83+H83+J83+L83+N83</f>
        <v>0</v>
      </c>
      <c r="Q83" s="272">
        <f>+Q82+Q68+Q56+Q38+Q34</f>
        <v>0</v>
      </c>
      <c r="R83" s="273">
        <f>+R82+R68+R56+R38+R34</f>
        <v>0</v>
      </c>
      <c r="S83" s="278"/>
      <c r="T83" s="13"/>
    </row>
    <row r="84" spans="1:18" ht="12.75">
      <c r="A84" s="41" t="s">
        <v>76</v>
      </c>
      <c r="B84" s="69"/>
      <c r="C84" s="42"/>
      <c r="D84" s="42"/>
      <c r="E84" s="43"/>
      <c r="F84" s="44"/>
      <c r="G84" s="43"/>
      <c r="H84" s="44"/>
      <c r="I84" s="43"/>
      <c r="J84" s="44"/>
      <c r="K84" s="43"/>
      <c r="L84" s="44"/>
      <c r="M84" s="43"/>
      <c r="N84" s="44"/>
      <c r="O84" s="43"/>
      <c r="P84" s="44"/>
      <c r="Q84" s="43"/>
      <c r="R84" s="248"/>
    </row>
    <row r="85" spans="1:20" ht="12.75">
      <c r="A85" s="52"/>
      <c r="B85" s="63"/>
      <c r="C85" s="197">
        <f>+Policy!C84</f>
        <v>0</v>
      </c>
      <c r="D85" s="35" t="s">
        <v>85</v>
      </c>
      <c r="E85" s="85">
        <f>F83</f>
        <v>0</v>
      </c>
      <c r="F85" s="96">
        <f>ROUND($C85*E85,0)</f>
        <v>0</v>
      </c>
      <c r="G85" s="85">
        <f>H83</f>
        <v>0</v>
      </c>
      <c r="H85" s="96">
        <f>ROUND($C85*G85,0)</f>
        <v>0</v>
      </c>
      <c r="I85" s="85">
        <f>J83</f>
        <v>0</v>
      </c>
      <c r="J85" s="96">
        <f>ROUND($C85*I85,0)</f>
        <v>0</v>
      </c>
      <c r="K85" s="85">
        <f>L83</f>
        <v>0</v>
      </c>
      <c r="L85" s="96">
        <f>ROUND($C85*K85,0)</f>
        <v>0</v>
      </c>
      <c r="M85" s="85">
        <f>N83</f>
        <v>0</v>
      </c>
      <c r="N85" s="96">
        <f>ROUND($C85*M85,0)</f>
        <v>0</v>
      </c>
      <c r="O85" s="85"/>
      <c r="P85" s="96">
        <f>+F85+H85+J85+L85+N85</f>
        <v>0</v>
      </c>
      <c r="Q85" s="85"/>
      <c r="R85" s="249"/>
      <c r="S85" s="278">
        <f>+R85+Q85</f>
        <v>0</v>
      </c>
      <c r="T85" s="13" t="s">
        <v>175</v>
      </c>
    </row>
    <row r="86" spans="1:18" ht="13.5" thickBot="1">
      <c r="A86" s="45" t="s">
        <v>78</v>
      </c>
      <c r="B86" s="46"/>
      <c r="C86" s="47"/>
      <c r="D86" s="47"/>
      <c r="E86" s="65"/>
      <c r="F86" s="95">
        <f>F85</f>
        <v>0</v>
      </c>
      <c r="G86" s="65"/>
      <c r="H86" s="95">
        <f>H85</f>
        <v>0</v>
      </c>
      <c r="I86" s="65"/>
      <c r="J86" s="95">
        <f>J85</f>
        <v>0</v>
      </c>
      <c r="K86" s="65"/>
      <c r="L86" s="95">
        <f>L85</f>
        <v>0</v>
      </c>
      <c r="M86" s="65"/>
      <c r="N86" s="95">
        <f>N85</f>
        <v>0</v>
      </c>
      <c r="O86" s="64"/>
      <c r="P86" s="95">
        <f>+F86+H86+J86+L86+N86</f>
        <v>0</v>
      </c>
      <c r="Q86" s="268">
        <v>0</v>
      </c>
      <c r="R86" s="269">
        <v>0</v>
      </c>
    </row>
    <row r="87" spans="1:18" ht="12.75">
      <c r="A87" s="41" t="s">
        <v>71</v>
      </c>
      <c r="B87" s="59"/>
      <c r="C87" s="42"/>
      <c r="D87" s="42"/>
      <c r="E87" s="43"/>
      <c r="F87" s="44"/>
      <c r="G87" s="43"/>
      <c r="H87" s="44"/>
      <c r="I87" s="43"/>
      <c r="J87" s="44"/>
      <c r="K87" s="43"/>
      <c r="L87" s="44"/>
      <c r="M87" s="43"/>
      <c r="N87" s="44"/>
      <c r="O87" s="43"/>
      <c r="P87" s="44"/>
      <c r="Q87" s="43"/>
      <c r="R87" s="248"/>
    </row>
    <row r="88" spans="1:18" ht="12.75">
      <c r="A88" s="52"/>
      <c r="B88" s="60"/>
      <c r="C88" s="197"/>
      <c r="D88" s="35"/>
      <c r="E88" s="20"/>
      <c r="F88" s="96">
        <v>0</v>
      </c>
      <c r="G88" s="20"/>
      <c r="H88" s="40"/>
      <c r="I88" s="20"/>
      <c r="J88" s="40"/>
      <c r="K88" s="20"/>
      <c r="L88" s="40"/>
      <c r="M88" s="20"/>
      <c r="N88" s="40"/>
      <c r="O88" s="20"/>
      <c r="P88" s="96">
        <f>+F88+H88+J88+L88+N88</f>
        <v>0</v>
      </c>
      <c r="Q88" s="20"/>
      <c r="R88" s="247"/>
    </row>
    <row r="89" spans="1:20" ht="12.75">
      <c r="A89" s="32" t="s">
        <v>65</v>
      </c>
      <c r="B89" s="61"/>
      <c r="C89" s="3"/>
      <c r="D89" s="55" t="s">
        <v>52</v>
      </c>
      <c r="E89" s="20"/>
      <c r="F89" s="40">
        <f>ROUND($F88*$C89*Constants!B$31,0)</f>
        <v>0</v>
      </c>
      <c r="G89" s="20"/>
      <c r="H89" s="96">
        <f>ROUND($F88*$C89*Constants!D$31,0)</f>
        <v>0</v>
      </c>
      <c r="I89" s="20"/>
      <c r="J89" s="96">
        <f>ROUND($F88*$C89*Constants!F$31,0)</f>
        <v>0</v>
      </c>
      <c r="K89" s="20"/>
      <c r="L89" s="96">
        <f>ROUND($F88*$C89*Constants!H$31,0)</f>
        <v>0</v>
      </c>
      <c r="M89" s="20"/>
      <c r="N89" s="96">
        <f>ROUND($F88*$C89*Constants!J$31,0)</f>
        <v>0</v>
      </c>
      <c r="O89" s="20"/>
      <c r="P89" s="40">
        <f>+F89+H89+J89+L89+N89</f>
        <v>0</v>
      </c>
      <c r="Q89" s="20"/>
      <c r="R89" s="247"/>
      <c r="S89" s="278">
        <f>+R89+Q89</f>
        <v>0</v>
      </c>
      <c r="T89" s="13" t="s">
        <v>175</v>
      </c>
    </row>
    <row r="90" spans="1:18" ht="13.5" thickBot="1">
      <c r="A90" s="45" t="s">
        <v>53</v>
      </c>
      <c r="B90" s="46"/>
      <c r="C90" s="47"/>
      <c r="D90" s="47"/>
      <c r="E90" s="65"/>
      <c r="F90" s="95">
        <f>SUM(F88:F89)</f>
        <v>0</v>
      </c>
      <c r="G90" s="65"/>
      <c r="H90" s="95">
        <f>SUM(H88:H89)</f>
        <v>0</v>
      </c>
      <c r="I90" s="65"/>
      <c r="J90" s="95">
        <f>SUM(J88:J89)</f>
        <v>0</v>
      </c>
      <c r="K90" s="65"/>
      <c r="L90" s="95">
        <f>SUM(L88:L89)</f>
        <v>0</v>
      </c>
      <c r="M90" s="65"/>
      <c r="N90" s="95">
        <f>SUM(N88:N89)</f>
        <v>0</v>
      </c>
      <c r="O90" s="64"/>
      <c r="P90" s="95">
        <f>+F90+H90+J90+L90+N90</f>
        <v>0</v>
      </c>
      <c r="Q90" s="268">
        <v>0</v>
      </c>
      <c r="R90" s="269">
        <v>0</v>
      </c>
    </row>
    <row r="91" spans="1:18" ht="12.75">
      <c r="A91" s="41" t="s">
        <v>80</v>
      </c>
      <c r="B91" s="62"/>
      <c r="C91" s="42"/>
      <c r="D91" s="42"/>
      <c r="E91" s="43"/>
      <c r="F91" s="44"/>
      <c r="G91" s="43"/>
      <c r="H91" s="44"/>
      <c r="I91" s="43"/>
      <c r="J91" s="44"/>
      <c r="K91" s="43"/>
      <c r="L91" s="44"/>
      <c r="M91" s="43"/>
      <c r="N91" s="44"/>
      <c r="O91" s="43"/>
      <c r="P91" s="44"/>
      <c r="Q91" s="43"/>
      <c r="R91" s="248"/>
    </row>
    <row r="92" spans="1:18" ht="12.75" hidden="1">
      <c r="A92" s="32"/>
      <c r="B92" s="66"/>
      <c r="C92" s="35"/>
      <c r="D92" s="33"/>
      <c r="E92" s="20"/>
      <c r="F92" s="96"/>
      <c r="G92" s="20"/>
      <c r="H92" s="96"/>
      <c r="I92" s="20"/>
      <c r="J92" s="96"/>
      <c r="K92" s="20"/>
      <c r="L92" s="96"/>
      <c r="M92" s="20"/>
      <c r="N92" s="96"/>
      <c r="O92" s="20"/>
      <c r="P92" s="96">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hidden="1">
      <c r="A94" s="32"/>
      <c r="B94" s="66"/>
      <c r="C94" s="35"/>
      <c r="D94" s="33"/>
      <c r="E94" s="20"/>
      <c r="F94" s="40"/>
      <c r="G94" s="20"/>
      <c r="H94" s="40"/>
      <c r="I94" s="20"/>
      <c r="J94" s="40"/>
      <c r="K94" s="20"/>
      <c r="L94" s="40"/>
      <c r="M94" s="20"/>
      <c r="N94" s="40"/>
      <c r="O94" s="20"/>
      <c r="P94" s="40">
        <f>+F94+H94+J94+L94+N94</f>
        <v>0</v>
      </c>
      <c r="Q94" s="20"/>
      <c r="R94" s="247"/>
    </row>
    <row r="95" spans="1:20" ht="12.75">
      <c r="A95" s="32"/>
      <c r="B95" s="63"/>
      <c r="C95" s="35"/>
      <c r="D95" s="33"/>
      <c r="E95" s="20"/>
      <c r="F95" s="40"/>
      <c r="G95" s="20"/>
      <c r="H95" s="40"/>
      <c r="I95" s="20"/>
      <c r="J95" s="40"/>
      <c r="K95" s="20"/>
      <c r="L95" s="40"/>
      <c r="M95" s="20"/>
      <c r="N95" s="40"/>
      <c r="O95" s="20"/>
      <c r="P95" s="40">
        <f>+F95+H95+J95+L95+N95</f>
        <v>0</v>
      </c>
      <c r="Q95" s="20"/>
      <c r="R95" s="247"/>
      <c r="S95" s="278">
        <f>+R95+Q95</f>
        <v>0</v>
      </c>
      <c r="T95" s="13" t="s">
        <v>175</v>
      </c>
    </row>
    <row r="96" spans="1:18" ht="13.5" thickBot="1">
      <c r="A96" s="45" t="s">
        <v>81</v>
      </c>
      <c r="B96" s="46"/>
      <c r="C96" s="47"/>
      <c r="D96" s="47"/>
      <c r="E96" s="51"/>
      <c r="F96" s="95">
        <f>SUM(F91:F95)</f>
        <v>0</v>
      </c>
      <c r="G96" s="65"/>
      <c r="H96" s="95">
        <f>SUM(H91:H95)</f>
        <v>0</v>
      </c>
      <c r="I96" s="65"/>
      <c r="J96" s="95">
        <f>SUM(J91:J95)</f>
        <v>0</v>
      </c>
      <c r="K96" s="65"/>
      <c r="L96" s="95">
        <f>SUM(L91:L95)</f>
        <v>0</v>
      </c>
      <c r="M96" s="65"/>
      <c r="N96" s="95">
        <f>SUM(N91:N95)</f>
        <v>0</v>
      </c>
      <c r="O96" s="64"/>
      <c r="P96" s="95">
        <f>+F96+H96+J96+L96+N96</f>
        <v>0</v>
      </c>
      <c r="Q96" s="268">
        <v>0</v>
      </c>
      <c r="R96" s="269">
        <v>0</v>
      </c>
    </row>
    <row r="97" spans="1:18" ht="12.75">
      <c r="A97" s="41" t="s">
        <v>79</v>
      </c>
      <c r="B97" s="62"/>
      <c r="C97" s="42"/>
      <c r="D97" s="42"/>
      <c r="E97" s="43"/>
      <c r="F97" s="44"/>
      <c r="G97" s="43"/>
      <c r="H97" s="44"/>
      <c r="I97" s="43"/>
      <c r="J97" s="44"/>
      <c r="K97" s="43"/>
      <c r="L97" s="44"/>
      <c r="M97" s="43"/>
      <c r="N97" s="44"/>
      <c r="O97" s="43"/>
      <c r="P97" s="44"/>
      <c r="Q97" s="43"/>
      <c r="R97" s="248"/>
    </row>
    <row r="98" spans="1:20" ht="12.75">
      <c r="A98" s="32"/>
      <c r="B98" s="63"/>
      <c r="C98" s="3">
        <f>+Policy!C97</f>
        <v>0</v>
      </c>
      <c r="D98" s="33" t="s">
        <v>86</v>
      </c>
      <c r="E98" s="85">
        <f>F96</f>
        <v>0</v>
      </c>
      <c r="F98" s="96">
        <f>ROUND($C98*E98,0)</f>
        <v>0</v>
      </c>
      <c r="G98" s="85">
        <f>H96</f>
        <v>0</v>
      </c>
      <c r="H98" s="96">
        <f>ROUND($C98*G98,0)</f>
        <v>0</v>
      </c>
      <c r="I98" s="85">
        <f>J96</f>
        <v>0</v>
      </c>
      <c r="J98" s="96">
        <f>ROUND($C98*I98,0)</f>
        <v>0</v>
      </c>
      <c r="K98" s="85">
        <f>L96</f>
        <v>0</v>
      </c>
      <c r="L98" s="96">
        <f>ROUND($C98*K98,0)</f>
        <v>0</v>
      </c>
      <c r="M98" s="85">
        <f>N96</f>
        <v>0</v>
      </c>
      <c r="N98" s="96">
        <f>ROUND($C98*M98,0)</f>
        <v>0</v>
      </c>
      <c r="O98" s="85"/>
      <c r="P98" s="96">
        <f>+F98+H98+J98+L98+N98</f>
        <v>0</v>
      </c>
      <c r="Q98" s="85"/>
      <c r="R98" s="249"/>
      <c r="S98" s="278">
        <f>+R98+Q98</f>
        <v>0</v>
      </c>
      <c r="T98" s="13" t="s">
        <v>175</v>
      </c>
    </row>
    <row r="99" spans="1:20" ht="13.5" thickBot="1">
      <c r="A99" s="45" t="s">
        <v>55</v>
      </c>
      <c r="B99" s="46"/>
      <c r="C99" s="47"/>
      <c r="D99" s="47"/>
      <c r="E99" s="65"/>
      <c r="F99" s="95">
        <f>F98</f>
        <v>0</v>
      </c>
      <c r="G99" s="65"/>
      <c r="H99" s="95">
        <f>H98</f>
        <v>0</v>
      </c>
      <c r="I99" s="65"/>
      <c r="J99" s="95">
        <f>J98</f>
        <v>0</v>
      </c>
      <c r="K99" s="65"/>
      <c r="L99" s="95">
        <f>L98</f>
        <v>0</v>
      </c>
      <c r="M99" s="65"/>
      <c r="N99" s="95">
        <f>N98</f>
        <v>0</v>
      </c>
      <c r="O99" s="64"/>
      <c r="P99" s="95">
        <f>+F99+H99+J99+L99+N99</f>
        <v>0</v>
      </c>
      <c r="Q99" s="268">
        <v>0</v>
      </c>
      <c r="R99" s="269">
        <v>0</v>
      </c>
      <c r="S99" s="278">
        <f>+R99+Q99</f>
        <v>0</v>
      </c>
      <c r="T99" s="13" t="s">
        <v>175</v>
      </c>
    </row>
    <row r="100" spans="1:20" ht="13.5" hidden="1" thickBot="1">
      <c r="A100" s="41" t="s">
        <v>82</v>
      </c>
      <c r="B100" s="62"/>
      <c r="C100" s="42"/>
      <c r="D100" s="42"/>
      <c r="E100" s="43"/>
      <c r="F100" s="44"/>
      <c r="G100" s="43"/>
      <c r="H100" s="44"/>
      <c r="I100" s="43"/>
      <c r="J100" s="44"/>
      <c r="K100" s="43"/>
      <c r="L100" s="44"/>
      <c r="M100" s="43"/>
      <c r="N100" s="44"/>
      <c r="O100" s="43"/>
      <c r="P100" s="44"/>
      <c r="Q100" s="274"/>
      <c r="R100" s="275"/>
      <c r="S100" s="278">
        <f>+R100+Q100</f>
        <v>0</v>
      </c>
      <c r="T100" s="13" t="s">
        <v>175</v>
      </c>
    </row>
    <row r="101" spans="1:20" ht="13.5" hidden="1" thickBot="1">
      <c r="A101" s="32"/>
      <c r="B101" s="66"/>
      <c r="C101" s="197">
        <v>0</v>
      </c>
      <c r="D101" s="198"/>
      <c r="E101" s="85">
        <f>+F99+F96+F90+F86+F83</f>
        <v>0</v>
      </c>
      <c r="F101" s="40">
        <f>ROUND(E101*$C$101,0)</f>
        <v>0</v>
      </c>
      <c r="G101" s="85">
        <f>+H99+H96+H90+H86+H83</f>
        <v>0</v>
      </c>
      <c r="H101" s="40">
        <f>ROUND(G101*$C$101,0)</f>
        <v>0</v>
      </c>
      <c r="I101" s="85">
        <f>+J99+J96+J90+J86+J83</f>
        <v>0</v>
      </c>
      <c r="J101" s="40">
        <f>ROUND(I101*$C$101,0)</f>
        <v>0</v>
      </c>
      <c r="K101" s="85">
        <f>+L99+L96+L90+L86+L83</f>
        <v>0</v>
      </c>
      <c r="L101" s="40">
        <f>ROUND(K101*$C$101,0)</f>
        <v>0</v>
      </c>
      <c r="M101" s="85">
        <f>+N99+N96+N90+N86+N83</f>
        <v>0</v>
      </c>
      <c r="N101" s="40">
        <f>ROUND(M101*$C$101,0)</f>
        <v>0</v>
      </c>
      <c r="O101" s="20"/>
      <c r="P101" s="135">
        <f>+F101+H101+J101+L101+N101</f>
        <v>0</v>
      </c>
      <c r="Q101" s="274"/>
      <c r="R101" s="275"/>
      <c r="S101" s="278">
        <f>+R101+Q101</f>
        <v>0</v>
      </c>
      <c r="T101" s="13" t="s">
        <v>175</v>
      </c>
    </row>
    <row r="102" spans="1:20" ht="13.5" hidden="1" thickBot="1">
      <c r="A102" s="45" t="s">
        <v>83</v>
      </c>
      <c r="B102" s="46"/>
      <c r="C102" s="47"/>
      <c r="D102" s="47"/>
      <c r="E102" s="106"/>
      <c r="F102" s="95">
        <f>SUM(F100:F101)</f>
        <v>0</v>
      </c>
      <c r="G102" s="106"/>
      <c r="H102" s="95">
        <f>SUM(H100:H101)</f>
        <v>0</v>
      </c>
      <c r="I102" s="106"/>
      <c r="J102" s="95">
        <f>SUM(J100:J101)</f>
        <v>0</v>
      </c>
      <c r="K102" s="106"/>
      <c r="L102" s="95">
        <f>SUM(L100:L101)</f>
        <v>0</v>
      </c>
      <c r="M102" s="106"/>
      <c r="N102" s="95">
        <f>SUM(N100:N101)</f>
        <v>0</v>
      </c>
      <c r="O102" s="107"/>
      <c r="P102" s="95">
        <f>+F102+H102+J102+L102+N102</f>
        <v>0</v>
      </c>
      <c r="Q102" s="276"/>
      <c r="R102" s="277"/>
      <c r="S102" s="278">
        <f>+R102+Q102</f>
        <v>0</v>
      </c>
      <c r="T102" s="13" t="s">
        <v>175</v>
      </c>
    </row>
    <row r="103" spans="1:20" s="54" customFormat="1" ht="15" customHeight="1" thickBot="1">
      <c r="A103" s="56" t="s">
        <v>84</v>
      </c>
      <c r="B103" s="57"/>
      <c r="C103" s="58"/>
      <c r="D103" s="58"/>
      <c r="E103" s="17"/>
      <c r="F103" s="97">
        <f>+F101+E101</f>
        <v>0</v>
      </c>
      <c r="G103" s="108"/>
      <c r="H103" s="97">
        <f>+H101+G101</f>
        <v>0</v>
      </c>
      <c r="I103" s="108"/>
      <c r="J103" s="97">
        <f>+J101+I101</f>
        <v>0</v>
      </c>
      <c r="K103" s="108"/>
      <c r="L103" s="97">
        <f>+L101+K101</f>
        <v>0</v>
      </c>
      <c r="M103" s="108"/>
      <c r="N103" s="97">
        <f>+N101+M101</f>
        <v>0</v>
      </c>
      <c r="O103" s="108"/>
      <c r="P103" s="97">
        <f>+F103+H103+J103+L103+N103</f>
        <v>0</v>
      </c>
      <c r="Q103" s="272">
        <f>+Q99+Q96+Q90+Q86+Q83</f>
        <v>0</v>
      </c>
      <c r="R103" s="273">
        <f>+R99+R96+R90+R86+R83</f>
        <v>0</v>
      </c>
      <c r="S103" s="278"/>
      <c r="T103" s="13"/>
    </row>
    <row r="104" ht="12.75">
      <c r="R104" s="15"/>
    </row>
    <row r="105" ht="12.75">
      <c r="R105" s="15"/>
    </row>
    <row r="106" ht="12.75">
      <c r="R106" s="15"/>
    </row>
    <row r="107" ht="12.75">
      <c r="R107" s="15"/>
    </row>
    <row r="108" ht="12.75">
      <c r="R108" s="15"/>
    </row>
    <row r="109" ht="12.75">
      <c r="R109" s="15"/>
    </row>
    <row r="110" ht="12.75">
      <c r="R110" s="15"/>
    </row>
    <row r="111" ht="12.75">
      <c r="R111" s="15"/>
    </row>
  </sheetData>
  <mergeCells count="2">
    <mergeCell ref="O8:P8"/>
    <mergeCell ref="O10:P10"/>
  </mergeCells>
  <printOptions horizontalCentered="1"/>
  <pageMargins left="0.5" right="0.5" top="0.29" bottom="0.25" header="0.25" footer="0.17"/>
  <pageSetup fitToHeight="2" horizontalDpi="600" verticalDpi="600" orientation="landscape" scale="46" r:id="rId1"/>
</worksheet>
</file>

<file path=xl/worksheets/sheet13.xml><?xml version="1.0" encoding="utf-8"?>
<worksheet xmlns="http://schemas.openxmlformats.org/spreadsheetml/2006/main" xmlns:r="http://schemas.openxmlformats.org/officeDocument/2006/relationships">
  <dimension ref="A1:T111"/>
  <sheetViews>
    <sheetView view="pageBreakPreview" zoomScale="60" zoomScaleNormal="75" workbookViewId="0" topLeftCell="A1">
      <selection activeCell="B5" sqref="B5"/>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4.28125" style="13" bestFit="1" customWidth="1"/>
    <col min="7" max="7" width="12.8515625" style="15" customWidth="1"/>
    <col min="8" max="8" width="14.57421875" style="13" bestFit="1" customWidth="1"/>
    <col min="9" max="9" width="12.8515625" style="15" customWidth="1"/>
    <col min="10" max="10" width="14.57421875" style="13" bestFit="1" customWidth="1"/>
    <col min="11" max="11" width="12.8515625" style="15" hidden="1" customWidth="1"/>
    <col min="12" max="12" width="14.57421875" style="13" hidden="1" customWidth="1"/>
    <col min="13" max="13" width="12.8515625" style="15" hidden="1" customWidth="1"/>
    <col min="14" max="14" width="14.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173</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49">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 aca="true" t="shared" si="0" ref="O14:O25">+E14+G14+I14+K14+M14</f>
        <v>0</v>
      </c>
      <c r="P14" s="40">
        <f aca="true" t="shared" si="1" ref="P14:P25">+F14+H14+J14+L14+N14</f>
        <v>0</v>
      </c>
      <c r="Q14" s="20"/>
      <c r="R14" s="247"/>
    </row>
    <row r="15" spans="1:18" ht="12.75">
      <c r="A15" s="32" t="str">
        <f>+Policy!A15</f>
        <v>Field Staff 2</v>
      </c>
      <c r="B15" s="49">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t="shared" si="0"/>
        <v>0</v>
      </c>
      <c r="P15" s="40">
        <f t="shared" si="1"/>
        <v>0</v>
      </c>
      <c r="Q15" s="20"/>
      <c r="R15" s="247"/>
    </row>
    <row r="16" spans="1:18" ht="12.75">
      <c r="A16" s="32" t="str">
        <f>+Policy!A16</f>
        <v>Field Staff 3</v>
      </c>
      <c r="B16" s="49">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49">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 t="shared" si="0"/>
        <v>0</v>
      </c>
      <c r="P17" s="40">
        <f t="shared" si="1"/>
        <v>0</v>
      </c>
      <c r="Q17" s="20"/>
      <c r="R17" s="247"/>
    </row>
    <row r="18" spans="1:18" ht="12.75">
      <c r="A18" s="32" t="str">
        <f>+Policy!A18</f>
        <v>Field Staff 5</v>
      </c>
      <c r="B18" s="49">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49">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49">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49">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49">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49">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49">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49">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49"/>
      <c r="C26" s="35"/>
      <c r="D26" s="33"/>
      <c r="E26" s="20"/>
      <c r="F26" s="40"/>
      <c r="G26" s="20"/>
      <c r="H26" s="40"/>
      <c r="I26" s="20"/>
      <c r="J26" s="40"/>
      <c r="K26" s="20"/>
      <c r="L26" s="40"/>
      <c r="M26" s="20"/>
      <c r="N26" s="40"/>
      <c r="O26" s="20"/>
      <c r="P26" s="40"/>
      <c r="Q26" s="20"/>
      <c r="R26" s="247"/>
    </row>
    <row r="27" spans="1:18" ht="12.75">
      <c r="A27" s="32" t="str">
        <f>+Policy!A27</f>
        <v>Home Office Staff 1</v>
      </c>
      <c r="B27" s="49">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aca="true" t="shared" si="2" ref="O27:P32">+E27+G27+I27+K27+M27</f>
        <v>0</v>
      </c>
      <c r="P27" s="40">
        <f t="shared" si="2"/>
        <v>0</v>
      </c>
      <c r="Q27" s="20"/>
      <c r="R27" s="247"/>
    </row>
    <row r="28" spans="1:18" ht="12.75">
      <c r="A28" s="32" t="str">
        <f>+Policy!A28</f>
        <v>Home Office Staff 2</v>
      </c>
      <c r="B28" s="49">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2"/>
        <v>0</v>
      </c>
      <c r="P28" s="40">
        <f t="shared" si="2"/>
        <v>0</v>
      </c>
      <c r="Q28" s="20"/>
      <c r="R28" s="247"/>
    </row>
    <row r="29" spans="1:18" ht="12.75">
      <c r="A29" s="32" t="str">
        <f>+Policy!A29</f>
        <v>Home Office Staff 3</v>
      </c>
      <c r="B29" s="49">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2"/>
        <v>0</v>
      </c>
      <c r="P29" s="40">
        <f t="shared" si="2"/>
        <v>0</v>
      </c>
      <c r="Q29" s="20"/>
      <c r="R29" s="247"/>
    </row>
    <row r="30" spans="1:18" ht="12.75">
      <c r="A30" s="32" t="str">
        <f>+Policy!A30</f>
        <v>Home Office Staff 4</v>
      </c>
      <c r="B30" s="49">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2"/>
        <v>0</v>
      </c>
      <c r="P30" s="40">
        <f t="shared" si="2"/>
        <v>0</v>
      </c>
      <c r="Q30" s="20"/>
      <c r="R30" s="247"/>
    </row>
    <row r="31" spans="1:18" ht="12.75">
      <c r="A31" s="32" t="str">
        <f>+Policy!A31</f>
        <v>Home Office Staff 5</v>
      </c>
      <c r="B31" s="49">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2"/>
        <v>0</v>
      </c>
      <c r="P31" s="40">
        <f t="shared" si="2"/>
        <v>0</v>
      </c>
      <c r="Q31" s="20"/>
      <c r="R31" s="247"/>
    </row>
    <row r="32" spans="1:18" ht="12.75">
      <c r="A32" s="32" t="str">
        <f>+Policy!A32</f>
        <v>Home Office Staff 6</v>
      </c>
      <c r="B32" s="49">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2"/>
        <v>0</v>
      </c>
      <c r="P32" s="40">
        <f t="shared" si="2"/>
        <v>0</v>
      </c>
      <c r="Q32" s="20"/>
      <c r="R32" s="247"/>
    </row>
    <row r="33" spans="1:18" ht="12.75">
      <c r="A33" s="32" t="str">
        <f>+Policy!A33</f>
        <v>Home Office Staff 7</v>
      </c>
      <c r="B33" s="49">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3" ref="E34:N34">SUM(E12:E33)</f>
        <v>0</v>
      </c>
      <c r="F34" s="95">
        <f t="shared" si="3"/>
        <v>0</v>
      </c>
      <c r="G34" s="64">
        <f t="shared" si="3"/>
        <v>0</v>
      </c>
      <c r="H34" s="95">
        <f t="shared" si="3"/>
        <v>0</v>
      </c>
      <c r="I34" s="64">
        <f t="shared" si="3"/>
        <v>0</v>
      </c>
      <c r="J34" s="95">
        <f t="shared" si="3"/>
        <v>0</v>
      </c>
      <c r="K34" s="64">
        <f t="shared" si="3"/>
        <v>0</v>
      </c>
      <c r="L34" s="95">
        <f t="shared" si="3"/>
        <v>0</v>
      </c>
      <c r="M34" s="64">
        <f t="shared" si="3"/>
        <v>0</v>
      </c>
      <c r="N34" s="95">
        <f t="shared" si="3"/>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96">
        <f>ROUND(E36*$C$36,0)</f>
        <v>0</v>
      </c>
      <c r="G36" s="85">
        <f>SUM(H27:H32)</f>
        <v>0</v>
      </c>
      <c r="H36" s="196">
        <f>ROUND(G36*$C$36,0)</f>
        <v>0</v>
      </c>
      <c r="I36" s="85">
        <f>SUM(J27:J32)</f>
        <v>0</v>
      </c>
      <c r="J36" s="196">
        <f>ROUND(I36*$C$36,0)</f>
        <v>0</v>
      </c>
      <c r="K36" s="85">
        <f>SUM(L27:L32)</f>
        <v>0</v>
      </c>
      <c r="L36" s="196">
        <f>ROUND(K36*$C$36,0)</f>
        <v>0</v>
      </c>
      <c r="M36" s="85">
        <f>SUM(N27:N32)</f>
        <v>0</v>
      </c>
      <c r="N36" s="196">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96">
        <f>ROUND(E37*$C$37,0)</f>
        <v>0</v>
      </c>
      <c r="G37" s="85">
        <f>SUM(H14:H25)</f>
        <v>0</v>
      </c>
      <c r="H37" s="196">
        <f>ROUND(G37*$C$37,0)</f>
        <v>0</v>
      </c>
      <c r="I37" s="85">
        <f>SUM(J14:J25)</f>
        <v>0</v>
      </c>
      <c r="J37" s="196">
        <f>ROUND(I37*$C$37,0)</f>
        <v>0</v>
      </c>
      <c r="K37" s="85">
        <f>SUM(L14:L25)</f>
        <v>0</v>
      </c>
      <c r="L37" s="196">
        <f>ROUND(K37*$C$37,0)</f>
        <v>0</v>
      </c>
      <c r="M37" s="85">
        <f>SUM(N14:N25)</f>
        <v>0</v>
      </c>
      <c r="N37" s="196">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 aca="true" t="shared" si="4" ref="O42:P48">+E42+G42+I42+K42+M42</f>
        <v>0</v>
      </c>
      <c r="P42" s="96">
        <f t="shared" si="4"/>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t="shared" si="4"/>
        <v>0</v>
      </c>
      <c r="P43" s="96">
        <f t="shared" si="4"/>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4"/>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4"/>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4"/>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4"/>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4"/>
        <v>0</v>
      </c>
      <c r="P48" s="96">
        <f t="shared" si="4"/>
        <v>0</v>
      </c>
      <c r="Q48" s="20"/>
      <c r="R48" s="247"/>
    </row>
    <row r="49" spans="1:18" ht="12.75">
      <c r="A49" s="34" t="str">
        <f>+LOE!A44</f>
        <v>Int'l Consultant 8</v>
      </c>
      <c r="B49" s="49">
        <f>+LOE!B44</f>
        <v>0</v>
      </c>
      <c r="C49" s="35">
        <f>+Policy!C49</f>
        <v>0</v>
      </c>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52" t="str">
        <f>+LOE!A45</f>
        <v>Local  Consultants</v>
      </c>
      <c r="B50" s="49">
        <f>+LOE!B45</f>
        <v>0</v>
      </c>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aca="true" t="shared" si="5" ref="O51:P54">+E51+G51+I51+K51+M51</f>
        <v>0</v>
      </c>
      <c r="P51" s="96">
        <f t="shared" si="5"/>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5"/>
        <v>0</v>
      </c>
      <c r="P52" s="96">
        <f t="shared" si="5"/>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 t="shared" si="5"/>
        <v>0</v>
      </c>
      <c r="P53" s="96">
        <f t="shared" si="5"/>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 t="shared" si="5"/>
        <v>0</v>
      </c>
      <c r="P54" s="96">
        <f t="shared" si="5"/>
        <v>0</v>
      </c>
      <c r="Q54" s="20"/>
      <c r="R54" s="247"/>
    </row>
    <row r="55" spans="1:18" ht="12.75">
      <c r="A55" s="52" t="str">
        <f>+LOE!A50</f>
        <v>Local Consultant 5</v>
      </c>
      <c r="B55" s="49">
        <f>+LOE!B50</f>
        <v>0</v>
      </c>
      <c r="C55" s="35">
        <f>+Policy!C55</f>
        <v>0</v>
      </c>
      <c r="D55" s="33" t="s">
        <v>34</v>
      </c>
      <c r="E55" s="20"/>
      <c r="F55" s="96">
        <f>ROUND($C55*E55*Constants!B$24,0)</f>
        <v>0</v>
      </c>
      <c r="G55" s="20"/>
      <c r="H55" s="96">
        <f>ROUND($C55*G55*Constants!D$24,0)</f>
        <v>0</v>
      </c>
      <c r="I55" s="20"/>
      <c r="J55" s="96">
        <f>ROUND($C55*I55*Constants!F$24,0)</f>
        <v>0</v>
      </c>
      <c r="K55" s="20"/>
      <c r="L55" s="96">
        <f>ROUND($C55*K55*Constants!H$24,0)</f>
        <v>0</v>
      </c>
      <c r="M55" s="20"/>
      <c r="N55" s="96">
        <f>ROUND($C55*M55*Constants!J$24,0)</f>
        <v>0</v>
      </c>
      <c r="O55" s="20">
        <f>+E55+G55+I55+K55+M55</f>
        <v>0</v>
      </c>
      <c r="P55" s="96">
        <f>+F55+H55+J55+L55+N55</f>
        <v>0</v>
      </c>
      <c r="Q55" s="20"/>
      <c r="R55" s="247"/>
    </row>
    <row r="56" spans="1:20" ht="13.5" thickBot="1">
      <c r="A56" s="45" t="s">
        <v>39</v>
      </c>
      <c r="B56" s="46"/>
      <c r="C56" s="47"/>
      <c r="D56" s="47"/>
      <c r="E56" s="65">
        <f aca="true" t="shared" si="6" ref="E56:N56">SUM(E40:E55)</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7" ref="O61:P64">+E61+G61+I61+K61+M61</f>
        <v>0</v>
      </c>
      <c r="P61" s="40">
        <f t="shared" si="7"/>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7"/>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7"/>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7"/>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'Tourism and Conservation'!C71</f>
        <v>0</v>
      </c>
      <c r="D71" s="33" t="str">
        <f>'Tourism and Conservation'!D71</f>
        <v>/month</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8" ref="O71:O80">+E71+G71+I71+K71+M71</f>
        <v>0</v>
      </c>
      <c r="P71" s="40">
        <f aca="true" t="shared" si="9" ref="P71:P80">+F71+H71+J71+L71+N71</f>
        <v>0</v>
      </c>
      <c r="Q71" s="20"/>
      <c r="R71" s="247"/>
    </row>
    <row r="72" spans="1:18" ht="12.75">
      <c r="A72" s="32" t="s">
        <v>47</v>
      </c>
      <c r="B72" s="49"/>
      <c r="C72" s="134">
        <f>'Tourism and Conservation'!C72</f>
        <v>0</v>
      </c>
      <c r="D72" s="33" t="str">
        <f>'Tourism and Conservation'!D72</f>
        <v>/personmonth</v>
      </c>
      <c r="E72" s="20">
        <f>SUM(E27:E32)</f>
        <v>0</v>
      </c>
      <c r="F72" s="40">
        <f>ROUND($C72*E72*Constants!B$28,0)</f>
        <v>0</v>
      </c>
      <c r="G72" s="20">
        <f>SUM(G27:G32)</f>
        <v>0</v>
      </c>
      <c r="H72" s="40">
        <f>ROUND($C72*G72*Constants!D$28,0)</f>
        <v>0</v>
      </c>
      <c r="I72" s="20"/>
      <c r="J72" s="40">
        <f>ROUND($C72*I72*Constants!F$28,0)</f>
        <v>0</v>
      </c>
      <c r="K72" s="20">
        <f>SUM(K27:K32)</f>
        <v>0</v>
      </c>
      <c r="L72" s="40">
        <f>ROUND($C72*K72*Constants!H$28,0)</f>
        <v>0</v>
      </c>
      <c r="M72" s="20"/>
      <c r="N72" s="40">
        <f>ROUND($C72*M72*Constants!J$28,0)</f>
        <v>0</v>
      </c>
      <c r="O72" s="20">
        <f t="shared" si="8"/>
        <v>0</v>
      </c>
      <c r="P72" s="40">
        <f t="shared" si="9"/>
        <v>0</v>
      </c>
      <c r="Q72" s="20"/>
      <c r="R72" s="247"/>
    </row>
    <row r="73" spans="1:18" ht="12.75">
      <c r="A73" s="32" t="s">
        <v>48</v>
      </c>
      <c r="B73" s="49"/>
      <c r="C73" s="134">
        <f>'Tourism and Conservation'!C73</f>
        <v>0</v>
      </c>
      <c r="D73" s="33" t="str">
        <f>'Tourism and Conservation'!D73</f>
        <v>/personmonth</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8"/>
        <v>0</v>
      </c>
      <c r="P73" s="40">
        <f t="shared" si="9"/>
        <v>0</v>
      </c>
      <c r="Q73" s="20"/>
      <c r="R73" s="247"/>
    </row>
    <row r="74" spans="1:18" ht="12.75">
      <c r="A74" s="32" t="s">
        <v>44</v>
      </c>
      <c r="B74" s="49"/>
      <c r="C74" s="134">
        <f>'Tourism and Conservation'!C74</f>
        <v>0</v>
      </c>
      <c r="D74" s="33" t="str">
        <f>'Tourism and Conservation'!D74</f>
        <v>/personmonth</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8"/>
        <v>0</v>
      </c>
      <c r="P74" s="40">
        <f t="shared" si="9"/>
        <v>0</v>
      </c>
      <c r="Q74" s="20"/>
      <c r="R74" s="247"/>
    </row>
    <row r="75" spans="1:18" ht="12.75">
      <c r="A75" s="32" t="s">
        <v>75</v>
      </c>
      <c r="B75" s="49"/>
      <c r="C75" s="134">
        <f>'Tourism and Conservation'!C75</f>
        <v>0</v>
      </c>
      <c r="D75" s="33" t="str">
        <f>'Tourism and Conservation'!D75</f>
        <v>/month</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8"/>
        <v>0</v>
      </c>
      <c r="P75" s="40">
        <f t="shared" si="9"/>
        <v>0</v>
      </c>
      <c r="Q75" s="20"/>
      <c r="R75" s="247"/>
    </row>
    <row r="76" spans="1:18" ht="12.75">
      <c r="A76" s="32" t="s">
        <v>49</v>
      </c>
      <c r="B76" s="49"/>
      <c r="C76" s="134">
        <f>'Tourism and Conservation'!C76</f>
        <v>0</v>
      </c>
      <c r="D76" s="33" t="str">
        <f>'Tourism and Conservation'!D76</f>
        <v>/month</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8"/>
        <v>0</v>
      </c>
      <c r="P76" s="40">
        <f t="shared" si="9"/>
        <v>0</v>
      </c>
      <c r="Q76" s="20"/>
      <c r="R76" s="247"/>
    </row>
    <row r="77" spans="1:18" ht="12.75">
      <c r="A77" s="32" t="s">
        <v>43</v>
      </c>
      <c r="B77" s="49"/>
      <c r="C77" s="134">
        <f>'Tourism and Conservation'!C77</f>
        <v>0</v>
      </c>
      <c r="D77" s="33" t="str">
        <f>'Tourism and Conservation'!D77</f>
        <v>/month</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8"/>
        <v>0</v>
      </c>
      <c r="P77" s="40">
        <f t="shared" si="9"/>
        <v>0</v>
      </c>
      <c r="Q77" s="20"/>
      <c r="R77" s="247"/>
    </row>
    <row r="78" spans="1:18" ht="12.75">
      <c r="A78" s="32" t="s">
        <v>114</v>
      </c>
      <c r="B78" s="49"/>
      <c r="C78" s="134">
        <f>'Tourism and Conservation'!C78</f>
        <v>0</v>
      </c>
      <c r="D78" s="33" t="str">
        <f>'Tourism and Conservation'!D78</f>
        <v>/year</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8"/>
        <v>0</v>
      </c>
      <c r="P78" s="40">
        <f t="shared" si="9"/>
        <v>0</v>
      </c>
      <c r="Q78" s="20"/>
      <c r="R78" s="247"/>
    </row>
    <row r="79" spans="1:18" ht="12.75">
      <c r="A79" s="32" t="s">
        <v>45</v>
      </c>
      <c r="B79" s="49" t="s">
        <v>50</v>
      </c>
      <c r="C79" s="134">
        <f>'Tourism and Conservation'!C79</f>
        <v>0</v>
      </c>
      <c r="D79" s="33" t="str">
        <f>'Tourism and Conservation'!D79</f>
        <v>/salary</v>
      </c>
      <c r="E79" s="20"/>
      <c r="F79" s="40">
        <f>ROUND($C79*E79,0)</f>
        <v>0</v>
      </c>
      <c r="G79" s="20"/>
      <c r="H79" s="40">
        <f>ROUND($C79*G79,0)</f>
        <v>0</v>
      </c>
      <c r="I79" s="20"/>
      <c r="J79" s="40">
        <f>ROUND($C79*I79,0)</f>
        <v>0</v>
      </c>
      <c r="K79" s="20"/>
      <c r="L79" s="40">
        <f>ROUND($C79*K79,0)</f>
        <v>0</v>
      </c>
      <c r="M79" s="20"/>
      <c r="N79" s="40">
        <f>ROUND($C79*M79,0)</f>
        <v>0</v>
      </c>
      <c r="O79" s="20">
        <f t="shared" si="8"/>
        <v>0</v>
      </c>
      <c r="P79" s="40">
        <f t="shared" si="9"/>
        <v>0</v>
      </c>
      <c r="Q79" s="20"/>
      <c r="R79" s="247"/>
    </row>
    <row r="80" spans="1:18" ht="12.75">
      <c r="A80" s="32" t="s">
        <v>46</v>
      </c>
      <c r="B80" s="49" t="s">
        <v>50</v>
      </c>
      <c r="C80" s="134">
        <f>'Tourism and Conservation'!C80</f>
        <v>0</v>
      </c>
      <c r="D80" s="33" t="str">
        <f>'Tourism and Conservation'!D80</f>
        <v>/trip</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8"/>
        <v>0</v>
      </c>
      <c r="P80" s="40">
        <f t="shared" si="9"/>
        <v>0</v>
      </c>
      <c r="Q80" s="20"/>
      <c r="R80" s="247"/>
    </row>
    <row r="81" spans="1:20" ht="12.75">
      <c r="A81" s="32"/>
      <c r="B81" s="49"/>
      <c r="C81" s="35"/>
      <c r="D81" s="33"/>
      <c r="E81" s="20"/>
      <c r="F81" s="40"/>
      <c r="G81" s="20"/>
      <c r="H81" s="40"/>
      <c r="I81" s="20"/>
      <c r="J81" s="40"/>
      <c r="K81" s="20"/>
      <c r="L81" s="40"/>
      <c r="M81" s="20"/>
      <c r="N81" s="40"/>
      <c r="O81" s="20"/>
      <c r="P81" s="40"/>
      <c r="Q81" s="20"/>
      <c r="R81" s="247"/>
      <c r="S81" s="278">
        <f>+R81+Q81</f>
        <v>0</v>
      </c>
      <c r="T81" s="13" t="s">
        <v>175</v>
      </c>
    </row>
    <row r="82" spans="1:20" ht="13.5" thickBot="1">
      <c r="A82" s="45" t="s">
        <v>51</v>
      </c>
      <c r="B82" s="46"/>
      <c r="C82" s="47"/>
      <c r="D82" s="47"/>
      <c r="E82" s="65"/>
      <c r="F82" s="95">
        <f>SUM(F70:F81)</f>
        <v>0</v>
      </c>
      <c r="G82" s="65"/>
      <c r="H82" s="95">
        <f>SUM(H70:H81)</f>
        <v>0</v>
      </c>
      <c r="I82" s="65"/>
      <c r="J82" s="95">
        <f>SUM(J70:J81)</f>
        <v>0</v>
      </c>
      <c r="K82" s="65"/>
      <c r="L82" s="95">
        <f>SUM(L70:L81)</f>
        <v>0</v>
      </c>
      <c r="M82" s="65"/>
      <c r="N82" s="95">
        <f>SUM(N70:N81)</f>
        <v>0</v>
      </c>
      <c r="O82" s="64"/>
      <c r="P82" s="95">
        <f>+F82+H82+J82+L82+N82</f>
        <v>0</v>
      </c>
      <c r="Q82" s="268">
        <v>0</v>
      </c>
      <c r="R82" s="269">
        <v>0</v>
      </c>
      <c r="S82" s="278">
        <f>+R82+Q82</f>
        <v>0</v>
      </c>
      <c r="T82" s="13" t="s">
        <v>175</v>
      </c>
    </row>
    <row r="83" spans="1:20" s="54" customFormat="1" ht="13.5" thickBot="1">
      <c r="A83" s="68" t="s">
        <v>77</v>
      </c>
      <c r="B83" s="57"/>
      <c r="C83" s="58"/>
      <c r="D83" s="58"/>
      <c r="E83" s="26"/>
      <c r="F83" s="97">
        <f>+F34+F38+F56+F68+F82</f>
        <v>0</v>
      </c>
      <c r="G83" s="26"/>
      <c r="H83" s="97">
        <f>+H34+H38+H56+H68+H82</f>
        <v>0</v>
      </c>
      <c r="I83" s="26"/>
      <c r="J83" s="97">
        <f>+J34+J38+J56+J68+J82</f>
        <v>0</v>
      </c>
      <c r="K83" s="26"/>
      <c r="L83" s="97">
        <f>+L34+L38+L56+L68+L82</f>
        <v>0</v>
      </c>
      <c r="M83" s="26"/>
      <c r="N83" s="97">
        <f>+N34+N38+N56+N68+N82</f>
        <v>0</v>
      </c>
      <c r="O83" s="17"/>
      <c r="P83" s="97">
        <f>+F83+H83+J83+L83+N83</f>
        <v>0</v>
      </c>
      <c r="Q83" s="272">
        <f>+Q82+Q68+Q56+Q38+Q34</f>
        <v>0</v>
      </c>
      <c r="R83" s="273">
        <f>+R82+R68+R56+R38+R34</f>
        <v>0</v>
      </c>
      <c r="S83" s="278"/>
      <c r="T83" s="13"/>
    </row>
    <row r="84" spans="1:18" ht="12.75">
      <c r="A84" s="41" t="s">
        <v>76</v>
      </c>
      <c r="B84" s="69"/>
      <c r="C84" s="42"/>
      <c r="D84" s="42"/>
      <c r="E84" s="43"/>
      <c r="F84" s="44"/>
      <c r="G84" s="43"/>
      <c r="H84" s="44"/>
      <c r="I84" s="43"/>
      <c r="J84" s="44"/>
      <c r="K84" s="43"/>
      <c r="L84" s="44"/>
      <c r="M84" s="43"/>
      <c r="N84" s="44"/>
      <c r="O84" s="43"/>
      <c r="P84" s="44"/>
      <c r="Q84" s="43"/>
      <c r="R84" s="248"/>
    </row>
    <row r="85" spans="1:20" ht="12.75">
      <c r="A85" s="52"/>
      <c r="B85" s="63"/>
      <c r="C85" s="197">
        <f>+Policy!C84</f>
        <v>0</v>
      </c>
      <c r="D85" s="35" t="s">
        <v>85</v>
      </c>
      <c r="E85" s="85">
        <f>F83</f>
        <v>0</v>
      </c>
      <c r="F85" s="96">
        <f>ROUND($C85*E85,0)</f>
        <v>0</v>
      </c>
      <c r="G85" s="85">
        <f>H83</f>
        <v>0</v>
      </c>
      <c r="H85" s="96">
        <f>ROUND($C85*G85,0)</f>
        <v>0</v>
      </c>
      <c r="I85" s="85">
        <f>J83</f>
        <v>0</v>
      </c>
      <c r="J85" s="96">
        <f>ROUND($C85*I85,0)</f>
        <v>0</v>
      </c>
      <c r="K85" s="85">
        <f>L83</f>
        <v>0</v>
      </c>
      <c r="L85" s="96">
        <f>ROUND($C85*K85,0)</f>
        <v>0</v>
      </c>
      <c r="M85" s="85">
        <f>N83</f>
        <v>0</v>
      </c>
      <c r="N85" s="96">
        <f>ROUND($C85*M85,0)</f>
        <v>0</v>
      </c>
      <c r="O85" s="85"/>
      <c r="P85" s="96">
        <f>+F85+H85+J85+L85+N85</f>
        <v>0</v>
      </c>
      <c r="Q85" s="85"/>
      <c r="R85" s="249"/>
      <c r="S85" s="278">
        <f>+R85+Q85</f>
        <v>0</v>
      </c>
      <c r="T85" s="13" t="s">
        <v>175</v>
      </c>
    </row>
    <row r="86" spans="1:18" ht="13.5" thickBot="1">
      <c r="A86" s="45" t="s">
        <v>78</v>
      </c>
      <c r="B86" s="46"/>
      <c r="C86" s="47"/>
      <c r="D86" s="47"/>
      <c r="E86" s="65"/>
      <c r="F86" s="95">
        <f>F85</f>
        <v>0</v>
      </c>
      <c r="G86" s="65"/>
      <c r="H86" s="95">
        <f>H85</f>
        <v>0</v>
      </c>
      <c r="I86" s="65"/>
      <c r="J86" s="95">
        <f>J85</f>
        <v>0</v>
      </c>
      <c r="K86" s="65"/>
      <c r="L86" s="95">
        <f>L85</f>
        <v>0</v>
      </c>
      <c r="M86" s="65"/>
      <c r="N86" s="95">
        <f>N85</f>
        <v>0</v>
      </c>
      <c r="O86" s="64"/>
      <c r="P86" s="95">
        <f>+F86+H86+J86+L86+N86</f>
        <v>0</v>
      </c>
      <c r="Q86" s="268">
        <v>0</v>
      </c>
      <c r="R86" s="269">
        <v>0</v>
      </c>
    </row>
    <row r="87" spans="1:18" ht="12.75">
      <c r="A87" s="41" t="s">
        <v>71</v>
      </c>
      <c r="B87" s="59"/>
      <c r="C87" s="42"/>
      <c r="D87" s="42"/>
      <c r="E87" s="43"/>
      <c r="F87" s="44"/>
      <c r="G87" s="43"/>
      <c r="H87" s="44"/>
      <c r="I87" s="43"/>
      <c r="J87" s="44"/>
      <c r="K87" s="43"/>
      <c r="L87" s="44"/>
      <c r="M87" s="43"/>
      <c r="N87" s="44"/>
      <c r="O87" s="43"/>
      <c r="P87" s="44"/>
      <c r="Q87" s="43"/>
      <c r="R87" s="248"/>
    </row>
    <row r="88" spans="1:18" ht="12.75">
      <c r="A88" s="52"/>
      <c r="B88" s="60"/>
      <c r="C88" s="197"/>
      <c r="D88" s="35"/>
      <c r="E88" s="20"/>
      <c r="F88" s="96">
        <v>0</v>
      </c>
      <c r="G88" s="20"/>
      <c r="H88" s="40"/>
      <c r="I88" s="20"/>
      <c r="J88" s="40"/>
      <c r="K88" s="20"/>
      <c r="L88" s="40"/>
      <c r="M88" s="20"/>
      <c r="N88" s="40"/>
      <c r="O88" s="20"/>
      <c r="P88" s="96">
        <f>+F88+H88+J88+L88+N88</f>
        <v>0</v>
      </c>
      <c r="Q88" s="20"/>
      <c r="R88" s="247"/>
    </row>
    <row r="89" spans="1:20" ht="12.75">
      <c r="A89" s="32" t="s">
        <v>65</v>
      </c>
      <c r="B89" s="61"/>
      <c r="C89" s="3"/>
      <c r="D89" s="55" t="s">
        <v>52</v>
      </c>
      <c r="E89" s="20"/>
      <c r="F89" s="40">
        <f>ROUND($F88*$C89*Constants!B$31,0)</f>
        <v>0</v>
      </c>
      <c r="G89" s="20"/>
      <c r="H89" s="96">
        <f>ROUND($F88*$C89*Constants!D$31,0)</f>
        <v>0</v>
      </c>
      <c r="I89" s="20"/>
      <c r="J89" s="96">
        <f>ROUND($F88*$C89*Constants!F$31,0)</f>
        <v>0</v>
      </c>
      <c r="K89" s="20"/>
      <c r="L89" s="96">
        <f>ROUND($F88*$C89*Constants!H$31,0)</f>
        <v>0</v>
      </c>
      <c r="M89" s="20"/>
      <c r="N89" s="96">
        <f>ROUND($F88*$C89*Constants!J$31,0)</f>
        <v>0</v>
      </c>
      <c r="O89" s="20"/>
      <c r="P89" s="40">
        <f>+F89+H89+J89+L89+N89</f>
        <v>0</v>
      </c>
      <c r="Q89" s="20"/>
      <c r="R89" s="247"/>
      <c r="S89" s="278">
        <f>+R89+Q89</f>
        <v>0</v>
      </c>
      <c r="T89" s="13" t="s">
        <v>175</v>
      </c>
    </row>
    <row r="90" spans="1:18" ht="13.5" thickBot="1">
      <c r="A90" s="45" t="s">
        <v>53</v>
      </c>
      <c r="B90" s="46"/>
      <c r="C90" s="47"/>
      <c r="D90" s="47"/>
      <c r="E90" s="65"/>
      <c r="F90" s="95">
        <f>SUM(F88:F89)</f>
        <v>0</v>
      </c>
      <c r="G90" s="65"/>
      <c r="H90" s="95">
        <f>SUM(H88:H89)</f>
        <v>0</v>
      </c>
      <c r="I90" s="65"/>
      <c r="J90" s="95">
        <f>SUM(J88:J89)</f>
        <v>0</v>
      </c>
      <c r="K90" s="65"/>
      <c r="L90" s="95">
        <f>SUM(L88:L89)</f>
        <v>0</v>
      </c>
      <c r="M90" s="65"/>
      <c r="N90" s="95">
        <f>SUM(N88:N89)</f>
        <v>0</v>
      </c>
      <c r="O90" s="64"/>
      <c r="P90" s="95">
        <f>+F90+H90+J90+L90+N90</f>
        <v>0</v>
      </c>
      <c r="Q90" s="268">
        <v>0</v>
      </c>
      <c r="R90" s="269">
        <v>0</v>
      </c>
    </row>
    <row r="91" spans="1:18" ht="12.75">
      <c r="A91" s="41" t="s">
        <v>80</v>
      </c>
      <c r="B91" s="62"/>
      <c r="C91" s="42"/>
      <c r="D91" s="42"/>
      <c r="E91" s="43"/>
      <c r="F91" s="44"/>
      <c r="G91" s="43"/>
      <c r="H91" s="44"/>
      <c r="I91" s="43"/>
      <c r="J91" s="44"/>
      <c r="K91" s="43"/>
      <c r="L91" s="44"/>
      <c r="M91" s="43"/>
      <c r="N91" s="44"/>
      <c r="O91" s="43"/>
      <c r="P91" s="44"/>
      <c r="Q91" s="43"/>
      <c r="R91" s="248"/>
    </row>
    <row r="92" spans="1:18" ht="12.75" hidden="1">
      <c r="A92" s="32"/>
      <c r="B92" s="66"/>
      <c r="C92" s="35"/>
      <c r="D92" s="33"/>
      <c r="E92" s="20"/>
      <c r="F92" s="96"/>
      <c r="G92" s="20"/>
      <c r="H92" s="96"/>
      <c r="I92" s="20"/>
      <c r="J92" s="96"/>
      <c r="K92" s="20"/>
      <c r="L92" s="96"/>
      <c r="M92" s="20"/>
      <c r="N92" s="96"/>
      <c r="O92" s="20"/>
      <c r="P92" s="96">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hidden="1">
      <c r="A94" s="32"/>
      <c r="B94" s="66"/>
      <c r="C94" s="35"/>
      <c r="D94" s="33"/>
      <c r="E94" s="20"/>
      <c r="F94" s="40"/>
      <c r="G94" s="20"/>
      <c r="H94" s="40"/>
      <c r="I94" s="20"/>
      <c r="J94" s="40"/>
      <c r="K94" s="20"/>
      <c r="L94" s="40"/>
      <c r="M94" s="20"/>
      <c r="N94" s="40"/>
      <c r="O94" s="20"/>
      <c r="P94" s="40">
        <f>+F94+H94+J94+L94+N94</f>
        <v>0</v>
      </c>
      <c r="Q94" s="20"/>
      <c r="R94" s="247"/>
    </row>
    <row r="95" spans="1:20" ht="12.75">
      <c r="A95" s="32"/>
      <c r="B95" s="63"/>
      <c r="C95" s="35"/>
      <c r="D95" s="33"/>
      <c r="E95" s="20"/>
      <c r="F95" s="40"/>
      <c r="G95" s="20"/>
      <c r="H95" s="40"/>
      <c r="I95" s="20"/>
      <c r="J95" s="40"/>
      <c r="K95" s="20"/>
      <c r="L95" s="40"/>
      <c r="M95" s="20"/>
      <c r="N95" s="40"/>
      <c r="O95" s="20"/>
      <c r="P95" s="40">
        <f>+F95+H95+J95+L95+N95</f>
        <v>0</v>
      </c>
      <c r="Q95" s="20"/>
      <c r="R95" s="247"/>
      <c r="S95" s="278">
        <f>+R95+Q95</f>
        <v>0</v>
      </c>
      <c r="T95" s="13" t="s">
        <v>175</v>
      </c>
    </row>
    <row r="96" spans="1:18" ht="13.5" thickBot="1">
      <c r="A96" s="45" t="s">
        <v>81</v>
      </c>
      <c r="B96" s="46"/>
      <c r="C96" s="47"/>
      <c r="D96" s="47"/>
      <c r="E96" s="51"/>
      <c r="F96" s="95">
        <f>SUM(F91:F95)</f>
        <v>0</v>
      </c>
      <c r="G96" s="65"/>
      <c r="H96" s="95">
        <f>SUM(H91:H95)</f>
        <v>0</v>
      </c>
      <c r="I96" s="65"/>
      <c r="J96" s="95">
        <f>SUM(J91:J95)</f>
        <v>0</v>
      </c>
      <c r="K96" s="65"/>
      <c r="L96" s="95">
        <f>SUM(L91:L95)</f>
        <v>0</v>
      </c>
      <c r="M96" s="65"/>
      <c r="N96" s="95">
        <f>SUM(N91:N95)</f>
        <v>0</v>
      </c>
      <c r="O96" s="64"/>
      <c r="P96" s="95">
        <f>+F96+H96+J96+L96+N96</f>
        <v>0</v>
      </c>
      <c r="Q96" s="268">
        <v>0</v>
      </c>
      <c r="R96" s="269">
        <v>0</v>
      </c>
    </row>
    <row r="97" spans="1:18" ht="12.75">
      <c r="A97" s="41" t="s">
        <v>79</v>
      </c>
      <c r="B97" s="62"/>
      <c r="C97" s="42"/>
      <c r="D97" s="42"/>
      <c r="E97" s="43"/>
      <c r="F97" s="44"/>
      <c r="G97" s="43"/>
      <c r="H97" s="44"/>
      <c r="I97" s="43"/>
      <c r="J97" s="44"/>
      <c r="K97" s="43"/>
      <c r="L97" s="44"/>
      <c r="M97" s="43"/>
      <c r="N97" s="44"/>
      <c r="O97" s="43"/>
      <c r="P97" s="44"/>
      <c r="Q97" s="43"/>
      <c r="R97" s="248"/>
    </row>
    <row r="98" spans="1:20" ht="12.75">
      <c r="A98" s="32"/>
      <c r="B98" s="63"/>
      <c r="C98" s="3">
        <f>+Policy!C97</f>
        <v>0</v>
      </c>
      <c r="D98" s="33" t="s">
        <v>86</v>
      </c>
      <c r="E98" s="85">
        <f>F96</f>
        <v>0</v>
      </c>
      <c r="F98" s="96">
        <f>ROUND($C98*E98,0)</f>
        <v>0</v>
      </c>
      <c r="G98" s="85">
        <f>H96</f>
        <v>0</v>
      </c>
      <c r="H98" s="96">
        <f>ROUND($C98*G98,0)</f>
        <v>0</v>
      </c>
      <c r="I98" s="85">
        <f>J96</f>
        <v>0</v>
      </c>
      <c r="J98" s="96">
        <f>ROUND($C98*I98,0)</f>
        <v>0</v>
      </c>
      <c r="K98" s="85">
        <f>L96</f>
        <v>0</v>
      </c>
      <c r="L98" s="96">
        <f>ROUND($C98*K98,0)</f>
        <v>0</v>
      </c>
      <c r="M98" s="85">
        <f>N96</f>
        <v>0</v>
      </c>
      <c r="N98" s="96">
        <f>ROUND($C98*M98,0)</f>
        <v>0</v>
      </c>
      <c r="O98" s="85"/>
      <c r="P98" s="96">
        <f>+F98+H98+J98+L98+N98</f>
        <v>0</v>
      </c>
      <c r="Q98" s="85"/>
      <c r="R98" s="249"/>
      <c r="S98" s="278">
        <f>+R98+Q98</f>
        <v>0</v>
      </c>
      <c r="T98" s="13" t="s">
        <v>175</v>
      </c>
    </row>
    <row r="99" spans="1:20" ht="13.5" thickBot="1">
      <c r="A99" s="45" t="s">
        <v>55</v>
      </c>
      <c r="B99" s="46"/>
      <c r="C99" s="47"/>
      <c r="D99" s="47"/>
      <c r="E99" s="65"/>
      <c r="F99" s="95">
        <f>F98</f>
        <v>0</v>
      </c>
      <c r="G99" s="65"/>
      <c r="H99" s="95">
        <f>H98</f>
        <v>0</v>
      </c>
      <c r="I99" s="65"/>
      <c r="J99" s="95">
        <f>J98</f>
        <v>0</v>
      </c>
      <c r="K99" s="65"/>
      <c r="L99" s="95">
        <f>L98</f>
        <v>0</v>
      </c>
      <c r="M99" s="65"/>
      <c r="N99" s="95">
        <f>N98</f>
        <v>0</v>
      </c>
      <c r="O99" s="64"/>
      <c r="P99" s="95">
        <f>+F99+H99+J99+L99+N99</f>
        <v>0</v>
      </c>
      <c r="Q99" s="268">
        <v>0</v>
      </c>
      <c r="R99" s="269">
        <v>0</v>
      </c>
      <c r="S99" s="278">
        <f>+R99+Q99</f>
        <v>0</v>
      </c>
      <c r="T99" s="13" t="s">
        <v>175</v>
      </c>
    </row>
    <row r="100" spans="1:20" ht="13.5" hidden="1" thickBot="1">
      <c r="A100" s="41" t="s">
        <v>82</v>
      </c>
      <c r="B100" s="62"/>
      <c r="C100" s="42"/>
      <c r="D100" s="42"/>
      <c r="E100" s="43"/>
      <c r="F100" s="44"/>
      <c r="G100" s="43"/>
      <c r="H100" s="44"/>
      <c r="I100" s="43"/>
      <c r="J100" s="44"/>
      <c r="K100" s="43"/>
      <c r="L100" s="44"/>
      <c r="M100" s="43"/>
      <c r="N100" s="44"/>
      <c r="O100" s="43"/>
      <c r="P100" s="44"/>
      <c r="Q100" s="274"/>
      <c r="R100" s="275"/>
      <c r="S100" s="278">
        <f>+R100+Q100</f>
        <v>0</v>
      </c>
      <c r="T100" s="13" t="s">
        <v>175</v>
      </c>
    </row>
    <row r="101" spans="1:20" ht="13.5" hidden="1" thickBot="1">
      <c r="A101" s="32"/>
      <c r="B101" s="66"/>
      <c r="C101" s="197">
        <v>0</v>
      </c>
      <c r="D101" s="198"/>
      <c r="E101" s="85">
        <f>+F99+F96+F90+F86+F83</f>
        <v>0</v>
      </c>
      <c r="F101" s="40">
        <f>ROUND(E101*$C$101,0)</f>
        <v>0</v>
      </c>
      <c r="G101" s="85">
        <f>+H99+H96+H90+H86+H83</f>
        <v>0</v>
      </c>
      <c r="H101" s="40">
        <f>ROUND(G101*$C$101,0)</f>
        <v>0</v>
      </c>
      <c r="I101" s="85">
        <f>+J99+J96+J90+J86+J83</f>
        <v>0</v>
      </c>
      <c r="J101" s="40">
        <f>ROUND(I101*$C$101,0)</f>
        <v>0</v>
      </c>
      <c r="K101" s="85">
        <f>+L99+L96+L90+L86+L83</f>
        <v>0</v>
      </c>
      <c r="L101" s="40">
        <f>ROUND(K101*$C$101,0)</f>
        <v>0</v>
      </c>
      <c r="M101" s="85">
        <f>+N99+N96+N90+N86+N83</f>
        <v>0</v>
      </c>
      <c r="N101" s="40">
        <f>ROUND(M101*$C$101,0)</f>
        <v>0</v>
      </c>
      <c r="O101" s="20"/>
      <c r="P101" s="135">
        <f>+F101+H101+J101+L101+N101</f>
        <v>0</v>
      </c>
      <c r="Q101" s="274"/>
      <c r="R101" s="275"/>
      <c r="S101" s="278">
        <f>+R101+Q101</f>
        <v>0</v>
      </c>
      <c r="T101" s="13" t="s">
        <v>175</v>
      </c>
    </row>
    <row r="102" spans="1:20" ht="13.5" hidden="1" thickBot="1">
      <c r="A102" s="45" t="s">
        <v>83</v>
      </c>
      <c r="B102" s="46"/>
      <c r="C102" s="47"/>
      <c r="D102" s="47"/>
      <c r="E102" s="106"/>
      <c r="F102" s="95">
        <f>SUM(F100:F101)</f>
        <v>0</v>
      </c>
      <c r="G102" s="106"/>
      <c r="H102" s="95">
        <f>SUM(H100:H101)</f>
        <v>0</v>
      </c>
      <c r="I102" s="106"/>
      <c r="J102" s="95">
        <f>SUM(J100:J101)</f>
        <v>0</v>
      </c>
      <c r="K102" s="106"/>
      <c r="L102" s="95">
        <f>SUM(L100:L101)</f>
        <v>0</v>
      </c>
      <c r="M102" s="106"/>
      <c r="N102" s="95">
        <f>SUM(N100:N101)</f>
        <v>0</v>
      </c>
      <c r="O102" s="107"/>
      <c r="P102" s="95">
        <f>+F102+H102+J102+L102+N102</f>
        <v>0</v>
      </c>
      <c r="Q102" s="276"/>
      <c r="R102" s="277"/>
      <c r="S102" s="278">
        <f>+R102+Q102</f>
        <v>0</v>
      </c>
      <c r="T102" s="13" t="s">
        <v>175</v>
      </c>
    </row>
    <row r="103" spans="1:20" s="54" customFormat="1" ht="15" customHeight="1" thickBot="1">
      <c r="A103" s="56" t="s">
        <v>84</v>
      </c>
      <c r="B103" s="57"/>
      <c r="C103" s="58"/>
      <c r="D103" s="58"/>
      <c r="E103" s="17"/>
      <c r="F103" s="97">
        <f>+F101+E101</f>
        <v>0</v>
      </c>
      <c r="G103" s="108"/>
      <c r="H103" s="97">
        <f>+H101+G101</f>
        <v>0</v>
      </c>
      <c r="I103" s="108"/>
      <c r="J103" s="97">
        <f>+J101+I101</f>
        <v>0</v>
      </c>
      <c r="K103" s="108"/>
      <c r="L103" s="97">
        <f>+L101+K101</f>
        <v>0</v>
      </c>
      <c r="M103" s="108"/>
      <c r="N103" s="97">
        <f>+N101+M101</f>
        <v>0</v>
      </c>
      <c r="O103" s="108"/>
      <c r="P103" s="97">
        <f>+F103+H103+J103+L103+N103</f>
        <v>0</v>
      </c>
      <c r="Q103" s="272">
        <f>+Q99+Q96+Q90+Q86+Q83</f>
        <v>0</v>
      </c>
      <c r="R103" s="273">
        <f>+R99+R96+R90+R86+R83</f>
        <v>0</v>
      </c>
      <c r="S103" s="278"/>
      <c r="T103" s="13"/>
    </row>
    <row r="104" ht="12.75">
      <c r="R104" s="15"/>
    </row>
    <row r="105" ht="12.75">
      <c r="R105" s="15"/>
    </row>
    <row r="106" ht="12.75">
      <c r="R106" s="15"/>
    </row>
    <row r="107" ht="12.75">
      <c r="R107" s="15"/>
    </row>
    <row r="108" ht="12.75">
      <c r="R108" s="15"/>
    </row>
    <row r="109" ht="12.75">
      <c r="R109" s="15"/>
    </row>
    <row r="110" ht="12.75">
      <c r="R110" s="15"/>
    </row>
    <row r="111" ht="12.75">
      <c r="R111" s="15"/>
    </row>
  </sheetData>
  <mergeCells count="2">
    <mergeCell ref="O8:P8"/>
    <mergeCell ref="O10:P10"/>
  </mergeCells>
  <printOptions horizontalCentered="1"/>
  <pageMargins left="0.5" right="0.5" top="0.29" bottom="0.25" header="0.25" footer="0.17"/>
  <pageSetup fitToHeight="2" horizontalDpi="600" verticalDpi="600" orientation="landscape" scale="46" r:id="rId1"/>
</worksheet>
</file>

<file path=xl/worksheets/sheet14.xml><?xml version="1.0" encoding="utf-8"?>
<worksheet xmlns="http://schemas.openxmlformats.org/spreadsheetml/2006/main" xmlns:r="http://schemas.openxmlformats.org/officeDocument/2006/relationships">
  <dimension ref="A1:T111"/>
  <sheetViews>
    <sheetView view="pageBreakPreview" zoomScale="60" zoomScaleNormal="75" workbookViewId="0" topLeftCell="A1">
      <selection activeCell="B6" sqref="B6"/>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4.28125" style="13" bestFit="1" customWidth="1"/>
    <col min="7" max="7" width="12.8515625" style="15" customWidth="1"/>
    <col min="8" max="8" width="14.57421875" style="13" bestFit="1" customWidth="1"/>
    <col min="9" max="9" width="12.8515625" style="15" customWidth="1"/>
    <col min="10" max="10" width="14.57421875" style="13" bestFit="1" customWidth="1"/>
    <col min="11" max="11" width="12.8515625" style="15" hidden="1" customWidth="1"/>
    <col min="12" max="12" width="14.57421875" style="13" hidden="1" customWidth="1"/>
    <col min="13" max="13" width="12.8515625" style="15" hidden="1" customWidth="1"/>
    <col min="14" max="14" width="14.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174</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49">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 aca="true" t="shared" si="0" ref="O14:O25">+E14+G14+I14+K14+M14</f>
        <v>0</v>
      </c>
      <c r="P14" s="40">
        <f aca="true" t="shared" si="1" ref="P14:P25">+F14+H14+J14+L14+N14</f>
        <v>0</v>
      </c>
      <c r="Q14" s="20"/>
      <c r="R14" s="247"/>
    </row>
    <row r="15" spans="1:18" ht="12.75">
      <c r="A15" s="32" t="str">
        <f>+Policy!A15</f>
        <v>Field Staff 2</v>
      </c>
      <c r="B15" s="49">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t="shared" si="0"/>
        <v>0</v>
      </c>
      <c r="P15" s="40">
        <f t="shared" si="1"/>
        <v>0</v>
      </c>
      <c r="Q15" s="20"/>
      <c r="R15" s="247"/>
    </row>
    <row r="16" spans="1:18" ht="12.75">
      <c r="A16" s="32" t="str">
        <f>+Policy!A16</f>
        <v>Field Staff 3</v>
      </c>
      <c r="B16" s="49">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49">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 t="shared" si="0"/>
        <v>0</v>
      </c>
      <c r="P17" s="40">
        <f t="shared" si="1"/>
        <v>0</v>
      </c>
      <c r="Q17" s="20"/>
      <c r="R17" s="247"/>
    </row>
    <row r="18" spans="1:18" ht="12.75">
      <c r="A18" s="32" t="str">
        <f>+Policy!A18</f>
        <v>Field Staff 5</v>
      </c>
      <c r="B18" s="49">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49">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49">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49">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49">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49">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49">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49">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49"/>
      <c r="C26" s="35"/>
      <c r="D26" s="33"/>
      <c r="E26" s="20"/>
      <c r="F26" s="40"/>
      <c r="G26" s="20"/>
      <c r="H26" s="40"/>
      <c r="I26" s="20"/>
      <c r="J26" s="40"/>
      <c r="K26" s="20"/>
      <c r="L26" s="40"/>
      <c r="M26" s="20"/>
      <c r="N26" s="40"/>
      <c r="O26" s="20"/>
      <c r="P26" s="40"/>
      <c r="Q26" s="20"/>
      <c r="R26" s="247"/>
    </row>
    <row r="27" spans="1:18" ht="12.75">
      <c r="A27" s="32" t="str">
        <f>+Policy!A27</f>
        <v>Home Office Staff 1</v>
      </c>
      <c r="B27" s="49">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aca="true" t="shared" si="2" ref="O27:P32">+E27+G27+I27+K27+M27</f>
        <v>0</v>
      </c>
      <c r="P27" s="40">
        <f t="shared" si="2"/>
        <v>0</v>
      </c>
      <c r="Q27" s="20"/>
      <c r="R27" s="247"/>
    </row>
    <row r="28" spans="1:18" ht="12.75">
      <c r="A28" s="32" t="str">
        <f>+Policy!A28</f>
        <v>Home Office Staff 2</v>
      </c>
      <c r="B28" s="49">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2"/>
        <v>0</v>
      </c>
      <c r="P28" s="40">
        <f t="shared" si="2"/>
        <v>0</v>
      </c>
      <c r="Q28" s="20"/>
      <c r="R28" s="247"/>
    </row>
    <row r="29" spans="1:18" ht="12.75">
      <c r="A29" s="32" t="str">
        <f>+Policy!A29</f>
        <v>Home Office Staff 3</v>
      </c>
      <c r="B29" s="49">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2"/>
        <v>0</v>
      </c>
      <c r="P29" s="40">
        <f t="shared" si="2"/>
        <v>0</v>
      </c>
      <c r="Q29" s="20"/>
      <c r="R29" s="247"/>
    </row>
    <row r="30" spans="1:18" ht="12.75">
      <c r="A30" s="32" t="str">
        <f>+Policy!A30</f>
        <v>Home Office Staff 4</v>
      </c>
      <c r="B30" s="49">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2"/>
        <v>0</v>
      </c>
      <c r="P30" s="40">
        <f t="shared" si="2"/>
        <v>0</v>
      </c>
      <c r="Q30" s="20"/>
      <c r="R30" s="247"/>
    </row>
    <row r="31" spans="1:18" ht="12.75">
      <c r="A31" s="32" t="str">
        <f>+Policy!A31</f>
        <v>Home Office Staff 5</v>
      </c>
      <c r="B31" s="49">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2"/>
        <v>0</v>
      </c>
      <c r="P31" s="40">
        <f t="shared" si="2"/>
        <v>0</v>
      </c>
      <c r="Q31" s="20"/>
      <c r="R31" s="247"/>
    </row>
    <row r="32" spans="1:18" ht="12.75">
      <c r="A32" s="32" t="str">
        <f>+Policy!A32</f>
        <v>Home Office Staff 6</v>
      </c>
      <c r="B32" s="49">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2"/>
        <v>0</v>
      </c>
      <c r="P32" s="40">
        <f t="shared" si="2"/>
        <v>0</v>
      </c>
      <c r="Q32" s="20"/>
      <c r="R32" s="247"/>
    </row>
    <row r="33" spans="1:18" ht="12.75">
      <c r="A33" s="32" t="str">
        <f>+Policy!A33</f>
        <v>Home Office Staff 7</v>
      </c>
      <c r="B33" s="49">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3" ref="E34:N34">SUM(E12:E33)</f>
        <v>0</v>
      </c>
      <c r="F34" s="95">
        <f t="shared" si="3"/>
        <v>0</v>
      </c>
      <c r="G34" s="64">
        <f t="shared" si="3"/>
        <v>0</v>
      </c>
      <c r="H34" s="95">
        <f t="shared" si="3"/>
        <v>0</v>
      </c>
      <c r="I34" s="64">
        <f t="shared" si="3"/>
        <v>0</v>
      </c>
      <c r="J34" s="95">
        <f t="shared" si="3"/>
        <v>0</v>
      </c>
      <c r="K34" s="64">
        <f t="shared" si="3"/>
        <v>0</v>
      </c>
      <c r="L34" s="95">
        <f t="shared" si="3"/>
        <v>0</v>
      </c>
      <c r="M34" s="64">
        <f t="shared" si="3"/>
        <v>0</v>
      </c>
      <c r="N34" s="95">
        <f t="shared" si="3"/>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96">
        <f>ROUND(E36*$C$36,0)</f>
        <v>0</v>
      </c>
      <c r="G36" s="85">
        <f>SUM(H27:H32)</f>
        <v>0</v>
      </c>
      <c r="H36" s="196">
        <f>ROUND(G36*$C$36,0)</f>
        <v>0</v>
      </c>
      <c r="I36" s="85">
        <f>SUM(J27:J32)</f>
        <v>0</v>
      </c>
      <c r="J36" s="196">
        <f>ROUND(I36*$C$36,0)</f>
        <v>0</v>
      </c>
      <c r="K36" s="85">
        <f>SUM(L27:L32)</f>
        <v>0</v>
      </c>
      <c r="L36" s="196">
        <f>ROUND(K36*$C$36,0)</f>
        <v>0</v>
      </c>
      <c r="M36" s="85">
        <f>SUM(N27:N32)</f>
        <v>0</v>
      </c>
      <c r="N36" s="196">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96">
        <f>ROUND(E37*$C$37,0)</f>
        <v>0</v>
      </c>
      <c r="G37" s="85">
        <f>SUM(H14:H25)</f>
        <v>0</v>
      </c>
      <c r="H37" s="196">
        <f>ROUND(G37*$C$37,0)</f>
        <v>0</v>
      </c>
      <c r="I37" s="85">
        <f>SUM(J14:J25)</f>
        <v>0</v>
      </c>
      <c r="J37" s="196">
        <f>ROUND(I37*$C$37,0)</f>
        <v>0</v>
      </c>
      <c r="K37" s="85">
        <f>SUM(L14:L25)</f>
        <v>0</v>
      </c>
      <c r="L37" s="196">
        <f>ROUND(K37*$C$37,0)</f>
        <v>0</v>
      </c>
      <c r="M37" s="85">
        <f>SUM(N14:N25)</f>
        <v>0</v>
      </c>
      <c r="N37" s="196">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 aca="true" t="shared" si="4" ref="O42:P48">+E42+G42+I42+K42+M42</f>
        <v>0</v>
      </c>
      <c r="P42" s="96">
        <f t="shared" si="4"/>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t="shared" si="4"/>
        <v>0</v>
      </c>
      <c r="P43" s="96">
        <f t="shared" si="4"/>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4"/>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4"/>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4"/>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4"/>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4"/>
        <v>0</v>
      </c>
      <c r="P48" s="96">
        <f t="shared" si="4"/>
        <v>0</v>
      </c>
      <c r="Q48" s="20"/>
      <c r="R48" s="247"/>
    </row>
    <row r="49" spans="1:18" ht="12.75">
      <c r="A49" s="52" t="str">
        <f>+LOE!A44</f>
        <v>Int'l Consultant 8</v>
      </c>
      <c r="B49" s="49">
        <f>+LOE!B44</f>
        <v>0</v>
      </c>
      <c r="C49" s="35">
        <f>+Policy!C49</f>
        <v>0</v>
      </c>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34" t="str">
        <f>+LOE!A45</f>
        <v>Local  Consultants</v>
      </c>
      <c r="B50" s="49">
        <f>+LOE!B45</f>
        <v>0</v>
      </c>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aca="true" t="shared" si="5" ref="O51:P54">+E51+G51+I51+K51+M51</f>
        <v>0</v>
      </c>
      <c r="P51" s="96">
        <f t="shared" si="5"/>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5"/>
        <v>0</v>
      </c>
      <c r="P52" s="96">
        <f t="shared" si="5"/>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 t="shared" si="5"/>
        <v>0</v>
      </c>
      <c r="P53" s="96">
        <f t="shared" si="5"/>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 t="shared" si="5"/>
        <v>0</v>
      </c>
      <c r="P54" s="96">
        <f t="shared" si="5"/>
        <v>0</v>
      </c>
      <c r="Q54" s="20"/>
      <c r="R54" s="247"/>
    </row>
    <row r="55" spans="1:18" ht="12.75">
      <c r="A55" s="52" t="str">
        <f>+LOE!A50</f>
        <v>Local Consultant 5</v>
      </c>
      <c r="B55" s="49">
        <f>+LOE!B50</f>
        <v>0</v>
      </c>
      <c r="C55" s="35">
        <f>+Policy!C55</f>
        <v>0</v>
      </c>
      <c r="D55" s="33" t="s">
        <v>34</v>
      </c>
      <c r="E55" s="20"/>
      <c r="F55" s="96">
        <f>ROUND($C55*E55*Constants!B$24,0)</f>
        <v>0</v>
      </c>
      <c r="G55" s="20"/>
      <c r="H55" s="96">
        <f>ROUND($C55*G55*Constants!D$24,0)</f>
        <v>0</v>
      </c>
      <c r="I55" s="20"/>
      <c r="J55" s="96">
        <f>ROUND($C55*I55*Constants!F$24,0)</f>
        <v>0</v>
      </c>
      <c r="K55" s="20"/>
      <c r="L55" s="96">
        <f>ROUND($C55*K55*Constants!H$24,0)</f>
        <v>0</v>
      </c>
      <c r="M55" s="20"/>
      <c r="N55" s="96">
        <f>ROUND($C55*M55*Constants!J$24,0)</f>
        <v>0</v>
      </c>
      <c r="O55" s="20">
        <f>+E55+G55+I55+K55+M55</f>
        <v>0</v>
      </c>
      <c r="P55" s="96">
        <f>+F55+H55+J55+L55+N55</f>
        <v>0</v>
      </c>
      <c r="Q55" s="20"/>
      <c r="R55" s="247"/>
    </row>
    <row r="56" spans="1:20" ht="13.5" thickBot="1">
      <c r="A56" s="45" t="s">
        <v>39</v>
      </c>
      <c r="B56" s="46"/>
      <c r="C56" s="47"/>
      <c r="D56" s="47"/>
      <c r="E56" s="65">
        <f aca="true" t="shared" si="6" ref="E56:N56">SUM(E40:E55)</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7" ref="O61:P64">+E61+G61+I61+K61+M61</f>
        <v>0</v>
      </c>
      <c r="P61" s="40">
        <f t="shared" si="7"/>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7"/>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7"/>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7"/>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'Tourism and Conservation'!C71</f>
        <v>0</v>
      </c>
      <c r="D71" s="33" t="str">
        <f>'Tourism and Conservation'!D71</f>
        <v>/month</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8" ref="O71:O80">+E71+G71+I71+K71+M71</f>
        <v>0</v>
      </c>
      <c r="P71" s="40">
        <f aca="true" t="shared" si="9" ref="P71:P80">+F71+H71+J71+L71+N71</f>
        <v>0</v>
      </c>
      <c r="Q71" s="20"/>
      <c r="R71" s="247"/>
    </row>
    <row r="72" spans="1:18" ht="12.75">
      <c r="A72" s="32" t="s">
        <v>47</v>
      </c>
      <c r="B72" s="49"/>
      <c r="C72" s="134">
        <f>'Tourism and Conservation'!C72</f>
        <v>0</v>
      </c>
      <c r="D72" s="33" t="str">
        <f>'Tourism and Conservation'!D72</f>
        <v>/personmonth</v>
      </c>
      <c r="E72" s="20">
        <f>SUM(E27:E32)</f>
        <v>0</v>
      </c>
      <c r="F72" s="40">
        <f>ROUND($C72*E72*Constants!B$28,0)</f>
        <v>0</v>
      </c>
      <c r="G72" s="20">
        <f>SUM(G27:G32)</f>
        <v>0</v>
      </c>
      <c r="H72" s="40">
        <f>ROUND($C72*G72*Constants!D$28,0)</f>
        <v>0</v>
      </c>
      <c r="I72" s="20"/>
      <c r="J72" s="40">
        <f>ROUND($C72*I72*Constants!F$28,0)</f>
        <v>0</v>
      </c>
      <c r="K72" s="20">
        <f>SUM(K27:K32)</f>
        <v>0</v>
      </c>
      <c r="L72" s="40">
        <f>ROUND($C72*K72*Constants!H$28,0)</f>
        <v>0</v>
      </c>
      <c r="M72" s="20"/>
      <c r="N72" s="40">
        <f>ROUND($C72*M72*Constants!J$28,0)</f>
        <v>0</v>
      </c>
      <c r="O72" s="20">
        <f t="shared" si="8"/>
        <v>0</v>
      </c>
      <c r="P72" s="40">
        <f t="shared" si="9"/>
        <v>0</v>
      </c>
      <c r="Q72" s="20"/>
      <c r="R72" s="247"/>
    </row>
    <row r="73" spans="1:18" ht="12.75">
      <c r="A73" s="32" t="s">
        <v>48</v>
      </c>
      <c r="B73" s="49"/>
      <c r="C73" s="134">
        <f>'Tourism and Conservation'!C73</f>
        <v>0</v>
      </c>
      <c r="D73" s="33" t="str">
        <f>'Tourism and Conservation'!D73</f>
        <v>/personmonth</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8"/>
        <v>0</v>
      </c>
      <c r="P73" s="40">
        <f t="shared" si="9"/>
        <v>0</v>
      </c>
      <c r="Q73" s="20"/>
      <c r="R73" s="247"/>
    </row>
    <row r="74" spans="1:18" ht="12.75">
      <c r="A74" s="32" t="s">
        <v>44</v>
      </c>
      <c r="B74" s="49"/>
      <c r="C74" s="134">
        <f>'Tourism and Conservation'!C74</f>
        <v>0</v>
      </c>
      <c r="D74" s="33" t="str">
        <f>'Tourism and Conservation'!D74</f>
        <v>/personmonth</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8"/>
        <v>0</v>
      </c>
      <c r="P74" s="40">
        <f t="shared" si="9"/>
        <v>0</v>
      </c>
      <c r="Q74" s="20"/>
      <c r="R74" s="247"/>
    </row>
    <row r="75" spans="1:18" ht="12.75">
      <c r="A75" s="32" t="s">
        <v>75</v>
      </c>
      <c r="B75" s="49"/>
      <c r="C75" s="134">
        <f>'Tourism and Conservation'!C75</f>
        <v>0</v>
      </c>
      <c r="D75" s="33" t="str">
        <f>'Tourism and Conservation'!D75</f>
        <v>/month</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8"/>
        <v>0</v>
      </c>
      <c r="P75" s="40">
        <f t="shared" si="9"/>
        <v>0</v>
      </c>
      <c r="Q75" s="20"/>
      <c r="R75" s="247"/>
    </row>
    <row r="76" spans="1:18" ht="12.75">
      <c r="A76" s="32" t="s">
        <v>49</v>
      </c>
      <c r="B76" s="49"/>
      <c r="C76" s="134">
        <f>'Tourism and Conservation'!C76</f>
        <v>0</v>
      </c>
      <c r="D76" s="33" t="str">
        <f>'Tourism and Conservation'!D76</f>
        <v>/month</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8"/>
        <v>0</v>
      </c>
      <c r="P76" s="40">
        <f t="shared" si="9"/>
        <v>0</v>
      </c>
      <c r="Q76" s="20"/>
      <c r="R76" s="247"/>
    </row>
    <row r="77" spans="1:18" ht="12.75">
      <c r="A77" s="32" t="s">
        <v>43</v>
      </c>
      <c r="B77" s="49"/>
      <c r="C77" s="134">
        <f>'Tourism and Conservation'!C77</f>
        <v>0</v>
      </c>
      <c r="D77" s="33" t="str">
        <f>'Tourism and Conservation'!D77</f>
        <v>/month</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8"/>
        <v>0</v>
      </c>
      <c r="P77" s="40">
        <f t="shared" si="9"/>
        <v>0</v>
      </c>
      <c r="Q77" s="20"/>
      <c r="R77" s="247"/>
    </row>
    <row r="78" spans="1:18" ht="12.75">
      <c r="A78" s="32" t="s">
        <v>114</v>
      </c>
      <c r="B78" s="49"/>
      <c r="C78" s="134">
        <f>'Tourism and Conservation'!C78</f>
        <v>0</v>
      </c>
      <c r="D78" s="33" t="str">
        <f>'Tourism and Conservation'!D78</f>
        <v>/year</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8"/>
        <v>0</v>
      </c>
      <c r="P78" s="40">
        <f t="shared" si="9"/>
        <v>0</v>
      </c>
      <c r="Q78" s="20"/>
      <c r="R78" s="247"/>
    </row>
    <row r="79" spans="1:18" ht="12.75">
      <c r="A79" s="32" t="s">
        <v>45</v>
      </c>
      <c r="B79" s="49" t="s">
        <v>50</v>
      </c>
      <c r="C79" s="134">
        <f>'Tourism and Conservation'!C79</f>
        <v>0</v>
      </c>
      <c r="D79" s="33" t="str">
        <f>'Tourism and Conservation'!D79</f>
        <v>/salary</v>
      </c>
      <c r="E79" s="20"/>
      <c r="F79" s="40">
        <f>ROUND($C79*E79,0)</f>
        <v>0</v>
      </c>
      <c r="G79" s="20"/>
      <c r="H79" s="40">
        <f>ROUND($C79*G79,0)</f>
        <v>0</v>
      </c>
      <c r="I79" s="20"/>
      <c r="J79" s="40">
        <f>ROUND($C79*I79,0)</f>
        <v>0</v>
      </c>
      <c r="K79" s="20"/>
      <c r="L79" s="40">
        <f>ROUND($C79*K79,0)</f>
        <v>0</v>
      </c>
      <c r="M79" s="20"/>
      <c r="N79" s="40">
        <f>ROUND($C79*M79,0)</f>
        <v>0</v>
      </c>
      <c r="O79" s="20">
        <f t="shared" si="8"/>
        <v>0</v>
      </c>
      <c r="P79" s="40">
        <f t="shared" si="9"/>
        <v>0</v>
      </c>
      <c r="Q79" s="20"/>
      <c r="R79" s="247"/>
    </row>
    <row r="80" spans="1:18" ht="12.75">
      <c r="A80" s="32" t="s">
        <v>46</v>
      </c>
      <c r="B80" s="49" t="s">
        <v>50</v>
      </c>
      <c r="C80" s="134">
        <f>'Tourism and Conservation'!C80</f>
        <v>0</v>
      </c>
      <c r="D80" s="33" t="str">
        <f>'Tourism and Conservation'!D80</f>
        <v>/trip</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8"/>
        <v>0</v>
      </c>
      <c r="P80" s="40">
        <f t="shared" si="9"/>
        <v>0</v>
      </c>
      <c r="Q80" s="20"/>
      <c r="R80" s="247"/>
    </row>
    <row r="81" spans="1:20" ht="12.75">
      <c r="A81" s="32"/>
      <c r="B81" s="49"/>
      <c r="C81" s="35"/>
      <c r="D81" s="33"/>
      <c r="E81" s="20"/>
      <c r="F81" s="40"/>
      <c r="G81" s="20"/>
      <c r="H81" s="40"/>
      <c r="I81" s="20"/>
      <c r="J81" s="40"/>
      <c r="K81" s="20"/>
      <c r="L81" s="40"/>
      <c r="M81" s="20"/>
      <c r="N81" s="40"/>
      <c r="O81" s="20"/>
      <c r="P81" s="40"/>
      <c r="Q81" s="20"/>
      <c r="R81" s="247"/>
      <c r="S81" s="278">
        <f>+R81+Q81</f>
        <v>0</v>
      </c>
      <c r="T81" s="13" t="s">
        <v>175</v>
      </c>
    </row>
    <row r="82" spans="1:20" ht="13.5" thickBot="1">
      <c r="A82" s="45" t="s">
        <v>51</v>
      </c>
      <c r="B82" s="46"/>
      <c r="C82" s="47"/>
      <c r="D82" s="47"/>
      <c r="E82" s="65"/>
      <c r="F82" s="95">
        <f>SUM(F70:F81)</f>
        <v>0</v>
      </c>
      <c r="G82" s="65"/>
      <c r="H82" s="95">
        <f>SUM(H70:H81)</f>
        <v>0</v>
      </c>
      <c r="I82" s="65"/>
      <c r="J82" s="95">
        <f>SUM(J70:J81)</f>
        <v>0</v>
      </c>
      <c r="K82" s="65"/>
      <c r="L82" s="95">
        <f>SUM(L70:L81)</f>
        <v>0</v>
      </c>
      <c r="M82" s="65"/>
      <c r="N82" s="95">
        <f>SUM(N70:N81)</f>
        <v>0</v>
      </c>
      <c r="O82" s="64"/>
      <c r="P82" s="95">
        <f>+F82+H82+J82+L82+N82</f>
        <v>0</v>
      </c>
      <c r="Q82" s="268">
        <v>0</v>
      </c>
      <c r="R82" s="269">
        <v>0</v>
      </c>
      <c r="S82" s="278">
        <f>+R82+Q82</f>
        <v>0</v>
      </c>
      <c r="T82" s="13" t="s">
        <v>175</v>
      </c>
    </row>
    <row r="83" spans="1:20" s="54" customFormat="1" ht="13.5" thickBot="1">
      <c r="A83" s="68" t="s">
        <v>77</v>
      </c>
      <c r="B83" s="57"/>
      <c r="C83" s="58"/>
      <c r="D83" s="58"/>
      <c r="E83" s="26"/>
      <c r="F83" s="97">
        <f>+F34+F38+F56+F68+F82</f>
        <v>0</v>
      </c>
      <c r="G83" s="26"/>
      <c r="H83" s="97">
        <f>+H34+H38+H56+H68+H82</f>
        <v>0</v>
      </c>
      <c r="I83" s="26"/>
      <c r="J83" s="97">
        <f>+J34+J38+J56+J68+J82</f>
        <v>0</v>
      </c>
      <c r="K83" s="26"/>
      <c r="L83" s="97">
        <f>+L34+L38+L56+L68+L82</f>
        <v>0</v>
      </c>
      <c r="M83" s="26"/>
      <c r="N83" s="97">
        <f>+N34+N38+N56+N68+N82</f>
        <v>0</v>
      </c>
      <c r="O83" s="17"/>
      <c r="P83" s="97">
        <f>+F83+H83+J83+L83+N83</f>
        <v>0</v>
      </c>
      <c r="Q83" s="272">
        <f>+Q82+Q68+Q56+Q38+Q34</f>
        <v>0</v>
      </c>
      <c r="R83" s="273">
        <f>+R82+R68+R56+R38+R34</f>
        <v>0</v>
      </c>
      <c r="S83" s="278"/>
      <c r="T83" s="13"/>
    </row>
    <row r="84" spans="1:18" ht="12.75">
      <c r="A84" s="41" t="s">
        <v>76</v>
      </c>
      <c r="B84" s="69"/>
      <c r="C84" s="42"/>
      <c r="D84" s="42"/>
      <c r="E84" s="43"/>
      <c r="F84" s="44"/>
      <c r="G84" s="43"/>
      <c r="H84" s="44"/>
      <c r="I84" s="43"/>
      <c r="J84" s="44"/>
      <c r="K84" s="43"/>
      <c r="L84" s="44"/>
      <c r="M84" s="43"/>
      <c r="N84" s="44"/>
      <c r="O84" s="43"/>
      <c r="P84" s="44"/>
      <c r="Q84" s="43"/>
      <c r="R84" s="248"/>
    </row>
    <row r="85" spans="1:20" ht="12.75">
      <c r="A85" s="52"/>
      <c r="B85" s="63"/>
      <c r="C85" s="197">
        <f>+Policy!C84</f>
        <v>0</v>
      </c>
      <c r="D85" s="35" t="s">
        <v>85</v>
      </c>
      <c r="E85" s="85">
        <f>F83</f>
        <v>0</v>
      </c>
      <c r="F85" s="96">
        <f>ROUND($C85*E85,0)</f>
        <v>0</v>
      </c>
      <c r="G85" s="85">
        <f>H83</f>
        <v>0</v>
      </c>
      <c r="H85" s="96">
        <f>ROUND($C85*G85,0)</f>
        <v>0</v>
      </c>
      <c r="I85" s="85">
        <f>J83</f>
        <v>0</v>
      </c>
      <c r="J85" s="96">
        <f>ROUND($C85*I85,0)</f>
        <v>0</v>
      </c>
      <c r="K85" s="85">
        <f>L83</f>
        <v>0</v>
      </c>
      <c r="L85" s="96">
        <f>ROUND($C85*K85,0)</f>
        <v>0</v>
      </c>
      <c r="M85" s="85">
        <f>N83</f>
        <v>0</v>
      </c>
      <c r="N85" s="96">
        <f>ROUND($C85*M85,0)</f>
        <v>0</v>
      </c>
      <c r="O85" s="85"/>
      <c r="P85" s="96">
        <f>+F85+H85+J85+L85+N85</f>
        <v>0</v>
      </c>
      <c r="Q85" s="85"/>
      <c r="R85" s="249"/>
      <c r="S85" s="278">
        <f>+R85+Q85</f>
        <v>0</v>
      </c>
      <c r="T85" s="13" t="s">
        <v>175</v>
      </c>
    </row>
    <row r="86" spans="1:18" ht="13.5" thickBot="1">
      <c r="A86" s="45" t="s">
        <v>78</v>
      </c>
      <c r="B86" s="46"/>
      <c r="C86" s="47"/>
      <c r="D86" s="47"/>
      <c r="E86" s="65"/>
      <c r="F86" s="95">
        <f>F85</f>
        <v>0</v>
      </c>
      <c r="G86" s="65"/>
      <c r="H86" s="95">
        <f>H85</f>
        <v>0</v>
      </c>
      <c r="I86" s="65"/>
      <c r="J86" s="95">
        <f>J85</f>
        <v>0</v>
      </c>
      <c r="K86" s="65"/>
      <c r="L86" s="95">
        <f>L85</f>
        <v>0</v>
      </c>
      <c r="M86" s="65"/>
      <c r="N86" s="95">
        <f>N85</f>
        <v>0</v>
      </c>
      <c r="O86" s="64"/>
      <c r="P86" s="95">
        <f>+F86+H86+J86+L86+N86</f>
        <v>0</v>
      </c>
      <c r="Q86" s="268">
        <v>0</v>
      </c>
      <c r="R86" s="269">
        <v>0</v>
      </c>
    </row>
    <row r="87" spans="1:18" ht="12.75">
      <c r="A87" s="41" t="s">
        <v>71</v>
      </c>
      <c r="B87" s="59"/>
      <c r="C87" s="42"/>
      <c r="D87" s="42"/>
      <c r="E87" s="43"/>
      <c r="F87" s="44"/>
      <c r="G87" s="43"/>
      <c r="H87" s="44"/>
      <c r="I87" s="43"/>
      <c r="J87" s="44"/>
      <c r="K87" s="43"/>
      <c r="L87" s="44"/>
      <c r="M87" s="43"/>
      <c r="N87" s="44"/>
      <c r="O87" s="43"/>
      <c r="P87" s="44"/>
      <c r="Q87" s="43"/>
      <c r="R87" s="248"/>
    </row>
    <row r="88" spans="1:18" ht="12.75">
      <c r="A88" s="52"/>
      <c r="B88" s="60"/>
      <c r="C88" s="197"/>
      <c r="D88" s="35"/>
      <c r="E88" s="20"/>
      <c r="F88" s="96">
        <v>0</v>
      </c>
      <c r="G88" s="20"/>
      <c r="H88" s="40"/>
      <c r="I88" s="20"/>
      <c r="J88" s="40"/>
      <c r="K88" s="20"/>
      <c r="L88" s="40"/>
      <c r="M88" s="20"/>
      <c r="N88" s="40"/>
      <c r="O88" s="20"/>
      <c r="P88" s="96">
        <f>+F88+H88+J88+L88+N88</f>
        <v>0</v>
      </c>
      <c r="Q88" s="20"/>
      <c r="R88" s="247"/>
    </row>
    <row r="89" spans="1:20" ht="12.75">
      <c r="A89" s="32" t="s">
        <v>65</v>
      </c>
      <c r="B89" s="61"/>
      <c r="C89" s="3"/>
      <c r="D89" s="55" t="s">
        <v>52</v>
      </c>
      <c r="E89" s="20"/>
      <c r="F89" s="40">
        <f>ROUND($F88*$C89*Constants!B$31,0)</f>
        <v>0</v>
      </c>
      <c r="G89" s="20"/>
      <c r="H89" s="96">
        <f>ROUND($F88*$C89*Constants!D$31,0)</f>
        <v>0</v>
      </c>
      <c r="I89" s="20"/>
      <c r="J89" s="96">
        <f>ROUND($F88*$C89*Constants!F$31,0)</f>
        <v>0</v>
      </c>
      <c r="K89" s="20"/>
      <c r="L89" s="96">
        <f>ROUND($F88*$C89*Constants!H$31,0)</f>
        <v>0</v>
      </c>
      <c r="M89" s="20"/>
      <c r="N89" s="96">
        <f>ROUND($F88*$C89*Constants!J$31,0)</f>
        <v>0</v>
      </c>
      <c r="O89" s="20"/>
      <c r="P89" s="40">
        <f>+F89+H89+J89+L89+N89</f>
        <v>0</v>
      </c>
      <c r="Q89" s="20"/>
      <c r="R89" s="247"/>
      <c r="S89" s="278">
        <f>+R89+Q89</f>
        <v>0</v>
      </c>
      <c r="T89" s="13" t="s">
        <v>175</v>
      </c>
    </row>
    <row r="90" spans="1:18" ht="13.5" thickBot="1">
      <c r="A90" s="45" t="s">
        <v>53</v>
      </c>
      <c r="B90" s="46"/>
      <c r="C90" s="47"/>
      <c r="D90" s="47"/>
      <c r="E90" s="65"/>
      <c r="F90" s="95">
        <f>SUM(F88:F89)</f>
        <v>0</v>
      </c>
      <c r="G90" s="65"/>
      <c r="H90" s="95">
        <f>SUM(H88:H89)</f>
        <v>0</v>
      </c>
      <c r="I90" s="65"/>
      <c r="J90" s="95">
        <f>SUM(J88:J89)</f>
        <v>0</v>
      </c>
      <c r="K90" s="65"/>
      <c r="L90" s="95">
        <f>SUM(L88:L89)</f>
        <v>0</v>
      </c>
      <c r="M90" s="65"/>
      <c r="N90" s="95">
        <f>SUM(N88:N89)</f>
        <v>0</v>
      </c>
      <c r="O90" s="64"/>
      <c r="P90" s="95">
        <f>+F90+H90+J90+L90+N90</f>
        <v>0</v>
      </c>
      <c r="Q90" s="268">
        <v>0</v>
      </c>
      <c r="R90" s="269">
        <v>0</v>
      </c>
    </row>
    <row r="91" spans="1:18" ht="12.75">
      <c r="A91" s="41" t="s">
        <v>80</v>
      </c>
      <c r="B91" s="62"/>
      <c r="C91" s="42"/>
      <c r="D91" s="42"/>
      <c r="E91" s="43"/>
      <c r="F91" s="44"/>
      <c r="G91" s="43"/>
      <c r="H91" s="44"/>
      <c r="I91" s="43"/>
      <c r="J91" s="44"/>
      <c r="K91" s="43"/>
      <c r="L91" s="44"/>
      <c r="M91" s="43"/>
      <c r="N91" s="44"/>
      <c r="O91" s="43"/>
      <c r="P91" s="44"/>
      <c r="Q91" s="43"/>
      <c r="R91" s="248"/>
    </row>
    <row r="92" spans="1:18" ht="12.75" hidden="1">
      <c r="A92" s="32"/>
      <c r="B92" s="66"/>
      <c r="C92" s="35"/>
      <c r="D92" s="33"/>
      <c r="E92" s="20"/>
      <c r="F92" s="96"/>
      <c r="G92" s="20"/>
      <c r="H92" s="96"/>
      <c r="I92" s="20"/>
      <c r="J92" s="96"/>
      <c r="K92" s="20"/>
      <c r="L92" s="96"/>
      <c r="M92" s="20"/>
      <c r="N92" s="96"/>
      <c r="O92" s="20"/>
      <c r="P92" s="96">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hidden="1">
      <c r="A94" s="32"/>
      <c r="B94" s="66"/>
      <c r="C94" s="35"/>
      <c r="D94" s="33"/>
      <c r="E94" s="20"/>
      <c r="F94" s="40"/>
      <c r="G94" s="20"/>
      <c r="H94" s="40"/>
      <c r="I94" s="20"/>
      <c r="J94" s="40"/>
      <c r="K94" s="20"/>
      <c r="L94" s="40"/>
      <c r="M94" s="20"/>
      <c r="N94" s="40"/>
      <c r="O94" s="20"/>
      <c r="P94" s="40">
        <f>+F94+H94+J94+L94+N94</f>
        <v>0</v>
      </c>
      <c r="Q94" s="20"/>
      <c r="R94" s="247"/>
    </row>
    <row r="95" spans="1:20" ht="12.75">
      <c r="A95" s="32"/>
      <c r="B95" s="63"/>
      <c r="C95" s="35"/>
      <c r="D95" s="33"/>
      <c r="E95" s="20"/>
      <c r="F95" s="40"/>
      <c r="G95" s="20"/>
      <c r="H95" s="40"/>
      <c r="I95" s="20"/>
      <c r="J95" s="40"/>
      <c r="K95" s="20"/>
      <c r="L95" s="40"/>
      <c r="M95" s="20"/>
      <c r="N95" s="40"/>
      <c r="O95" s="20"/>
      <c r="P95" s="40">
        <f>+F95+H95+J95+L95+N95</f>
        <v>0</v>
      </c>
      <c r="Q95" s="20"/>
      <c r="R95" s="247"/>
      <c r="S95" s="278">
        <f>+R95+Q95</f>
        <v>0</v>
      </c>
      <c r="T95" s="13" t="s">
        <v>175</v>
      </c>
    </row>
    <row r="96" spans="1:18" ht="13.5" thickBot="1">
      <c r="A96" s="45" t="s">
        <v>81</v>
      </c>
      <c r="B96" s="46"/>
      <c r="C96" s="47"/>
      <c r="D96" s="47"/>
      <c r="E96" s="51"/>
      <c r="F96" s="95">
        <f>SUM(F91:F95)</f>
        <v>0</v>
      </c>
      <c r="G96" s="65"/>
      <c r="H96" s="95">
        <f>SUM(H91:H95)</f>
        <v>0</v>
      </c>
      <c r="I96" s="65"/>
      <c r="J96" s="95">
        <f>SUM(J91:J95)</f>
        <v>0</v>
      </c>
      <c r="K96" s="65"/>
      <c r="L96" s="95">
        <f>SUM(L91:L95)</f>
        <v>0</v>
      </c>
      <c r="M96" s="65"/>
      <c r="N96" s="95">
        <f>SUM(N91:N95)</f>
        <v>0</v>
      </c>
      <c r="O96" s="64"/>
      <c r="P96" s="95">
        <f>+F96+H96+J96+L96+N96</f>
        <v>0</v>
      </c>
      <c r="Q96" s="268">
        <v>0</v>
      </c>
      <c r="R96" s="269">
        <v>0</v>
      </c>
    </row>
    <row r="97" spans="1:18" ht="12.75">
      <c r="A97" s="41" t="s">
        <v>79</v>
      </c>
      <c r="B97" s="62"/>
      <c r="C97" s="42"/>
      <c r="D97" s="42"/>
      <c r="E97" s="43"/>
      <c r="F97" s="44"/>
      <c r="G97" s="43"/>
      <c r="H97" s="44"/>
      <c r="I97" s="43"/>
      <c r="J97" s="44"/>
      <c r="K97" s="43"/>
      <c r="L97" s="44"/>
      <c r="M97" s="43"/>
      <c r="N97" s="44"/>
      <c r="O97" s="43"/>
      <c r="P97" s="44"/>
      <c r="Q97" s="43"/>
      <c r="R97" s="248"/>
    </row>
    <row r="98" spans="1:20" ht="12.75">
      <c r="A98" s="32"/>
      <c r="B98" s="63"/>
      <c r="C98" s="3">
        <f>+Policy!C97</f>
        <v>0</v>
      </c>
      <c r="D98" s="33" t="s">
        <v>86</v>
      </c>
      <c r="E98" s="85">
        <f>F96</f>
        <v>0</v>
      </c>
      <c r="F98" s="96">
        <f>ROUND($C98*E98,0)</f>
        <v>0</v>
      </c>
      <c r="G98" s="85">
        <f>H96</f>
        <v>0</v>
      </c>
      <c r="H98" s="96">
        <f>ROUND($C98*G98,0)</f>
        <v>0</v>
      </c>
      <c r="I98" s="85">
        <f>J96</f>
        <v>0</v>
      </c>
      <c r="J98" s="96">
        <f>ROUND($C98*I98,0)</f>
        <v>0</v>
      </c>
      <c r="K98" s="85">
        <f>L96</f>
        <v>0</v>
      </c>
      <c r="L98" s="96">
        <f>ROUND($C98*K98,0)</f>
        <v>0</v>
      </c>
      <c r="M98" s="85">
        <f>N96</f>
        <v>0</v>
      </c>
      <c r="N98" s="96">
        <f>ROUND($C98*M98,0)</f>
        <v>0</v>
      </c>
      <c r="O98" s="85"/>
      <c r="P98" s="96">
        <f>+F98+H98+J98+L98+N98</f>
        <v>0</v>
      </c>
      <c r="Q98" s="85"/>
      <c r="R98" s="249"/>
      <c r="S98" s="278">
        <f>+R98+Q98</f>
        <v>0</v>
      </c>
      <c r="T98" s="13" t="s">
        <v>175</v>
      </c>
    </row>
    <row r="99" spans="1:20" ht="13.5" thickBot="1">
      <c r="A99" s="45" t="s">
        <v>55</v>
      </c>
      <c r="B99" s="46"/>
      <c r="C99" s="47"/>
      <c r="D99" s="47"/>
      <c r="E99" s="65"/>
      <c r="F99" s="95">
        <f>F98</f>
        <v>0</v>
      </c>
      <c r="G99" s="65"/>
      <c r="H99" s="95">
        <f>H98</f>
        <v>0</v>
      </c>
      <c r="I99" s="65"/>
      <c r="J99" s="95">
        <f>J98</f>
        <v>0</v>
      </c>
      <c r="K99" s="65"/>
      <c r="L99" s="95">
        <f>L98</f>
        <v>0</v>
      </c>
      <c r="M99" s="65"/>
      <c r="N99" s="95">
        <f>N98</f>
        <v>0</v>
      </c>
      <c r="O99" s="64"/>
      <c r="P99" s="95">
        <f>+F99+H99+J99+L99+N99</f>
        <v>0</v>
      </c>
      <c r="Q99" s="268">
        <v>0</v>
      </c>
      <c r="R99" s="269">
        <v>0</v>
      </c>
      <c r="S99" s="278">
        <f>+R99+Q99</f>
        <v>0</v>
      </c>
      <c r="T99" s="13" t="s">
        <v>175</v>
      </c>
    </row>
    <row r="100" spans="1:20" ht="13.5" hidden="1" thickBot="1">
      <c r="A100" s="41" t="s">
        <v>82</v>
      </c>
      <c r="B100" s="62"/>
      <c r="C100" s="42"/>
      <c r="D100" s="42"/>
      <c r="E100" s="43"/>
      <c r="F100" s="44"/>
      <c r="G100" s="43"/>
      <c r="H100" s="44"/>
      <c r="I100" s="43"/>
      <c r="J100" s="44"/>
      <c r="K100" s="43"/>
      <c r="L100" s="44"/>
      <c r="M100" s="43"/>
      <c r="N100" s="44"/>
      <c r="O100" s="43"/>
      <c r="P100" s="44"/>
      <c r="Q100" s="274"/>
      <c r="R100" s="275"/>
      <c r="S100" s="278">
        <f>+R100+Q100</f>
        <v>0</v>
      </c>
      <c r="T100" s="13" t="s">
        <v>175</v>
      </c>
    </row>
    <row r="101" spans="1:20" ht="13.5" hidden="1" thickBot="1">
      <c r="A101" s="32"/>
      <c r="B101" s="66"/>
      <c r="C101" s="197">
        <v>0</v>
      </c>
      <c r="D101" s="198"/>
      <c r="E101" s="85">
        <f>+F99+F96+F90+F86+F83</f>
        <v>0</v>
      </c>
      <c r="F101" s="40">
        <f>ROUND(E101*$C$101,0)</f>
        <v>0</v>
      </c>
      <c r="G101" s="85">
        <f>+H99+H96+H90+H86+H83</f>
        <v>0</v>
      </c>
      <c r="H101" s="40">
        <f>ROUND(G101*$C$101,0)</f>
        <v>0</v>
      </c>
      <c r="I101" s="85">
        <f>+J99+J96+J90+J86+J83</f>
        <v>0</v>
      </c>
      <c r="J101" s="40">
        <f>ROUND(I101*$C$101,0)</f>
        <v>0</v>
      </c>
      <c r="K101" s="85">
        <f>+L99+L96+L90+L86+L83</f>
        <v>0</v>
      </c>
      <c r="L101" s="40">
        <f>ROUND(K101*$C$101,0)</f>
        <v>0</v>
      </c>
      <c r="M101" s="85">
        <f>+N99+N96+N90+N86+N83</f>
        <v>0</v>
      </c>
      <c r="N101" s="40">
        <f>ROUND(M101*$C$101,0)</f>
        <v>0</v>
      </c>
      <c r="O101" s="20"/>
      <c r="P101" s="135">
        <f>+F101+H101+J101+L101+N101</f>
        <v>0</v>
      </c>
      <c r="Q101" s="274"/>
      <c r="R101" s="275"/>
      <c r="S101" s="278">
        <f>+R101+Q101</f>
        <v>0</v>
      </c>
      <c r="T101" s="13" t="s">
        <v>175</v>
      </c>
    </row>
    <row r="102" spans="1:20" ht="13.5" hidden="1" thickBot="1">
      <c r="A102" s="45" t="s">
        <v>83</v>
      </c>
      <c r="B102" s="46"/>
      <c r="C102" s="47"/>
      <c r="D102" s="47"/>
      <c r="E102" s="106"/>
      <c r="F102" s="95">
        <f>SUM(F100:F101)</f>
        <v>0</v>
      </c>
      <c r="G102" s="106"/>
      <c r="H102" s="95">
        <f>SUM(H100:H101)</f>
        <v>0</v>
      </c>
      <c r="I102" s="106"/>
      <c r="J102" s="95">
        <f>SUM(J100:J101)</f>
        <v>0</v>
      </c>
      <c r="K102" s="106"/>
      <c r="L102" s="95">
        <f>SUM(L100:L101)</f>
        <v>0</v>
      </c>
      <c r="M102" s="106"/>
      <c r="N102" s="95">
        <f>SUM(N100:N101)</f>
        <v>0</v>
      </c>
      <c r="O102" s="107"/>
      <c r="P102" s="95">
        <f>+F102+H102+J102+L102+N102</f>
        <v>0</v>
      </c>
      <c r="Q102" s="276"/>
      <c r="R102" s="277"/>
      <c r="S102" s="278">
        <f>+R102+Q102</f>
        <v>0</v>
      </c>
      <c r="T102" s="13" t="s">
        <v>175</v>
      </c>
    </row>
    <row r="103" spans="1:20" s="54" customFormat="1" ht="15" customHeight="1" thickBot="1">
      <c r="A103" s="56" t="s">
        <v>84</v>
      </c>
      <c r="B103" s="57"/>
      <c r="C103" s="58"/>
      <c r="D103" s="58"/>
      <c r="E103" s="17"/>
      <c r="F103" s="97">
        <f>+F101+E101</f>
        <v>0</v>
      </c>
      <c r="G103" s="108"/>
      <c r="H103" s="97">
        <f>+H101+G101</f>
        <v>0</v>
      </c>
      <c r="I103" s="108"/>
      <c r="J103" s="97">
        <f>+J101+I101</f>
        <v>0</v>
      </c>
      <c r="K103" s="108"/>
      <c r="L103" s="97">
        <f>+L101+K101</f>
        <v>0</v>
      </c>
      <c r="M103" s="108"/>
      <c r="N103" s="97">
        <f>+N101+M101</f>
        <v>0</v>
      </c>
      <c r="O103" s="108"/>
      <c r="P103" s="97">
        <f>+F103+H103+J103+L103+N103</f>
        <v>0</v>
      </c>
      <c r="Q103" s="272">
        <f>+Q99+Q96+Q90+Q86+Q83</f>
        <v>0</v>
      </c>
      <c r="R103" s="273">
        <f>+R99+R96+R90+R86+R83</f>
        <v>0</v>
      </c>
      <c r="S103" s="278"/>
      <c r="T103" s="13"/>
    </row>
    <row r="104" ht="12.75">
      <c r="R104" s="15"/>
    </row>
    <row r="105" ht="12.75">
      <c r="R105" s="15"/>
    </row>
    <row r="106" ht="12.75">
      <c r="R106" s="15"/>
    </row>
    <row r="107" ht="12.75">
      <c r="R107" s="15"/>
    </row>
    <row r="108" ht="12.75">
      <c r="R108" s="15"/>
    </row>
    <row r="109" ht="12.75">
      <c r="R109" s="15"/>
    </row>
    <row r="110" ht="12.75">
      <c r="R110" s="15"/>
    </row>
    <row r="111" ht="12.75">
      <c r="R111" s="15"/>
    </row>
  </sheetData>
  <mergeCells count="2">
    <mergeCell ref="O8:P8"/>
    <mergeCell ref="O10:P10"/>
  </mergeCells>
  <printOptions horizontalCentered="1"/>
  <pageMargins left="0.5" right="0.5" top="0.29" bottom="0.25" header="0.25" footer="0.17"/>
  <pageSetup fitToHeight="2" horizontalDpi="600" verticalDpi="600" orientation="landscape" scale="46" r:id="rId1"/>
</worksheet>
</file>

<file path=xl/worksheets/sheet15.xml><?xml version="1.0" encoding="utf-8"?>
<worksheet xmlns="http://schemas.openxmlformats.org/spreadsheetml/2006/main" xmlns:r="http://schemas.openxmlformats.org/officeDocument/2006/relationships">
  <sheetPr codeName="Sheet1">
    <pageSetUpPr fitToPage="1"/>
  </sheetPr>
  <dimension ref="A1:N31"/>
  <sheetViews>
    <sheetView zoomScaleSheetLayoutView="75" workbookViewId="0" topLeftCell="A1">
      <selection activeCell="F39" sqref="F39"/>
    </sheetView>
  </sheetViews>
  <sheetFormatPr defaultColWidth="9.140625" defaultRowHeight="12.75"/>
  <cols>
    <col min="1" max="1" width="30.7109375" style="0" customWidth="1"/>
    <col min="2" max="2" width="12.140625" style="0" customWidth="1"/>
    <col min="3" max="3" width="12.140625" style="0" hidden="1" customWidth="1"/>
    <col min="4" max="4" width="12.140625" style="0" customWidth="1"/>
    <col min="5" max="5" width="12.140625" style="0" hidden="1" customWidth="1"/>
    <col min="6" max="6" width="12.140625" style="0" customWidth="1"/>
    <col min="7" max="7" width="12.140625" style="0" hidden="1" customWidth="1"/>
    <col min="8" max="8" width="12.140625" style="0" customWidth="1"/>
    <col min="9" max="9" width="12.140625" style="0" hidden="1" customWidth="1"/>
    <col min="10" max="10" width="12.140625" style="0" customWidth="1"/>
    <col min="11" max="11" width="10.140625" style="0" customWidth="1"/>
    <col min="12" max="12" width="12.140625" style="0" customWidth="1"/>
  </cols>
  <sheetData>
    <row r="1" ht="15">
      <c r="A1" s="221" t="s">
        <v>124</v>
      </c>
    </row>
    <row r="2" ht="15">
      <c r="A2" s="2" t="s">
        <v>128</v>
      </c>
    </row>
    <row r="3" ht="15">
      <c r="A3" s="1" t="s">
        <v>117</v>
      </c>
    </row>
    <row r="4" spans="1:2" ht="15">
      <c r="A4" s="1" t="s">
        <v>164</v>
      </c>
      <c r="B4" s="225"/>
    </row>
    <row r="5" ht="15">
      <c r="A5" s="1" t="s">
        <v>0</v>
      </c>
    </row>
    <row r="6" ht="13.5" thickBot="1">
      <c r="N6" s="10"/>
    </row>
    <row r="7" spans="1:10" ht="12.75">
      <c r="A7" s="88"/>
      <c r="B7" s="110" t="s">
        <v>11</v>
      </c>
      <c r="C7" s="110"/>
      <c r="D7" s="110" t="s">
        <v>12</v>
      </c>
      <c r="E7" s="110"/>
      <c r="F7" s="110" t="s">
        <v>13</v>
      </c>
      <c r="G7" s="110"/>
      <c r="H7" s="110" t="s">
        <v>14</v>
      </c>
      <c r="I7" s="110"/>
      <c r="J7" s="111" t="s">
        <v>15</v>
      </c>
    </row>
    <row r="8" spans="1:12" ht="12.75">
      <c r="A8" s="8"/>
      <c r="B8" s="112"/>
      <c r="C8" s="112"/>
      <c r="D8" s="112"/>
      <c r="E8" s="112"/>
      <c r="F8" s="112"/>
      <c r="G8" s="112"/>
      <c r="H8" s="112"/>
      <c r="I8" s="112"/>
      <c r="J8" s="112"/>
      <c r="K8" s="114"/>
      <c r="L8" s="179"/>
    </row>
    <row r="9" spans="1:12" ht="12.75">
      <c r="A9" s="8"/>
      <c r="B9" s="113" t="s">
        <v>162</v>
      </c>
      <c r="C9" s="113"/>
      <c r="D9" s="113" t="s">
        <v>64</v>
      </c>
      <c r="E9" s="113"/>
      <c r="F9" s="113" t="s">
        <v>163</v>
      </c>
      <c r="G9" s="113"/>
      <c r="H9" s="113">
        <v>0</v>
      </c>
      <c r="I9" s="113"/>
      <c r="J9" s="115">
        <v>0</v>
      </c>
      <c r="K9" s="116"/>
      <c r="L9" s="178" t="s">
        <v>161</v>
      </c>
    </row>
    <row r="10" spans="1:10" ht="12.75">
      <c r="A10" s="7" t="s">
        <v>1</v>
      </c>
      <c r="B10" s="4"/>
      <c r="C10" s="4"/>
      <c r="D10" s="4"/>
      <c r="E10" s="4"/>
      <c r="F10" s="4"/>
      <c r="G10" s="4"/>
      <c r="H10" s="4"/>
      <c r="I10" s="4"/>
      <c r="J10" s="5"/>
    </row>
    <row r="11" spans="1:10" ht="12.75">
      <c r="A11" s="8" t="s">
        <v>2</v>
      </c>
      <c r="B11" s="3">
        <v>0</v>
      </c>
      <c r="C11" s="3"/>
      <c r="D11" s="3">
        <v>0.05</v>
      </c>
      <c r="E11" s="3"/>
      <c r="F11" s="3">
        <f aca="true" t="shared" si="0" ref="F11:F20">D11</f>
        <v>0.05</v>
      </c>
      <c r="G11" s="3"/>
      <c r="H11" s="3">
        <f aca="true" t="shared" si="1" ref="H11:H20">F11</f>
        <v>0.05</v>
      </c>
      <c r="I11" s="3"/>
      <c r="J11" s="6">
        <f>H11</f>
        <v>0.05</v>
      </c>
    </row>
    <row r="12" spans="1:10" ht="12.75">
      <c r="A12" s="8" t="s">
        <v>3</v>
      </c>
      <c r="B12" s="3">
        <v>0</v>
      </c>
      <c r="C12" s="3"/>
      <c r="D12" s="3">
        <v>0.04</v>
      </c>
      <c r="E12" s="3"/>
      <c r="F12" s="3">
        <f t="shared" si="0"/>
        <v>0.04</v>
      </c>
      <c r="G12" s="3"/>
      <c r="H12" s="3">
        <f t="shared" si="1"/>
        <v>0.04</v>
      </c>
      <c r="I12" s="3"/>
      <c r="J12" s="6">
        <f aca="true" t="shared" si="2" ref="J12:J20">H12</f>
        <v>0.04</v>
      </c>
    </row>
    <row r="13" spans="1:10" ht="12.75">
      <c r="A13" s="8" t="s">
        <v>4</v>
      </c>
      <c r="B13" s="3">
        <v>0</v>
      </c>
      <c r="C13" s="3"/>
      <c r="D13" s="3">
        <v>0.05</v>
      </c>
      <c r="E13" s="3"/>
      <c r="F13" s="3">
        <f t="shared" si="0"/>
        <v>0.05</v>
      </c>
      <c r="G13" s="3"/>
      <c r="H13" s="3">
        <f t="shared" si="1"/>
        <v>0.05</v>
      </c>
      <c r="I13" s="3"/>
      <c r="J13" s="6">
        <f t="shared" si="2"/>
        <v>0.05</v>
      </c>
    </row>
    <row r="14" spans="1:10" ht="12.75">
      <c r="A14" s="8" t="s">
        <v>5</v>
      </c>
      <c r="B14" s="3">
        <v>0</v>
      </c>
      <c r="C14" s="3"/>
      <c r="D14" s="3">
        <v>0.04</v>
      </c>
      <c r="E14" s="3"/>
      <c r="F14" s="3">
        <f t="shared" si="0"/>
        <v>0.04</v>
      </c>
      <c r="G14" s="3"/>
      <c r="H14" s="3">
        <f t="shared" si="1"/>
        <v>0.04</v>
      </c>
      <c r="I14" s="3"/>
      <c r="J14" s="6">
        <f t="shared" si="2"/>
        <v>0.04</v>
      </c>
    </row>
    <row r="15" spans="1:10" ht="12.75">
      <c r="A15" s="8" t="s">
        <v>66</v>
      </c>
      <c r="B15" s="3">
        <v>0</v>
      </c>
      <c r="C15" s="3"/>
      <c r="D15" s="3">
        <v>0.03</v>
      </c>
      <c r="E15" s="3"/>
      <c r="F15" s="3">
        <f t="shared" si="0"/>
        <v>0.03</v>
      </c>
      <c r="G15" s="3"/>
      <c r="H15" s="3">
        <f t="shared" si="1"/>
        <v>0.03</v>
      </c>
      <c r="I15" s="3"/>
      <c r="J15" s="6">
        <f t="shared" si="2"/>
        <v>0.03</v>
      </c>
    </row>
    <row r="16" spans="1:10" ht="12.75">
      <c r="A16" s="8" t="s">
        <v>67</v>
      </c>
      <c r="B16" s="3">
        <v>0</v>
      </c>
      <c r="C16" s="3"/>
      <c r="D16" s="3">
        <v>0.03</v>
      </c>
      <c r="E16" s="3"/>
      <c r="F16" s="3">
        <f>D16</f>
        <v>0.03</v>
      </c>
      <c r="G16" s="3"/>
      <c r="H16" s="3">
        <f>F16</f>
        <v>0.03</v>
      </c>
      <c r="I16" s="3"/>
      <c r="J16" s="6">
        <f>H16</f>
        <v>0.03</v>
      </c>
    </row>
    <row r="17" spans="1:10" ht="12.75">
      <c r="A17" s="8" t="s">
        <v>6</v>
      </c>
      <c r="B17" s="3">
        <v>0</v>
      </c>
      <c r="C17" s="3"/>
      <c r="D17" s="3">
        <v>0.03</v>
      </c>
      <c r="E17" s="3"/>
      <c r="F17" s="3">
        <f t="shared" si="0"/>
        <v>0.03</v>
      </c>
      <c r="G17" s="3"/>
      <c r="H17" s="3">
        <f t="shared" si="1"/>
        <v>0.03</v>
      </c>
      <c r="I17" s="3"/>
      <c r="J17" s="6">
        <f t="shared" si="2"/>
        <v>0.03</v>
      </c>
    </row>
    <row r="18" spans="1:10" ht="12.75">
      <c r="A18" s="8" t="s">
        <v>7</v>
      </c>
      <c r="B18" s="3">
        <v>0</v>
      </c>
      <c r="C18" s="3"/>
      <c r="D18" s="3">
        <v>0.03</v>
      </c>
      <c r="E18" s="3"/>
      <c r="F18" s="3">
        <f t="shared" si="0"/>
        <v>0.03</v>
      </c>
      <c r="G18" s="3"/>
      <c r="H18" s="3">
        <f t="shared" si="1"/>
        <v>0.03</v>
      </c>
      <c r="I18" s="3"/>
      <c r="J18" s="6">
        <f t="shared" si="2"/>
        <v>0.03</v>
      </c>
    </row>
    <row r="19" spans="1:10" ht="12.75">
      <c r="A19" s="8" t="s">
        <v>8</v>
      </c>
      <c r="B19" s="3">
        <v>0</v>
      </c>
      <c r="C19" s="3"/>
      <c r="D19" s="3">
        <v>0.03</v>
      </c>
      <c r="E19" s="3"/>
      <c r="F19" s="3">
        <f t="shared" si="0"/>
        <v>0.03</v>
      </c>
      <c r="G19" s="3"/>
      <c r="H19" s="3">
        <f t="shared" si="1"/>
        <v>0.03</v>
      </c>
      <c r="I19" s="3"/>
      <c r="J19" s="6">
        <f t="shared" si="2"/>
        <v>0.03</v>
      </c>
    </row>
    <row r="20" spans="1:10" ht="12.75">
      <c r="A20" s="8" t="s">
        <v>9</v>
      </c>
      <c r="B20" s="3">
        <v>0</v>
      </c>
      <c r="C20" s="3"/>
      <c r="D20" s="3">
        <v>0.03</v>
      </c>
      <c r="E20" s="3"/>
      <c r="F20" s="3">
        <f t="shared" si="0"/>
        <v>0.03</v>
      </c>
      <c r="G20" s="3"/>
      <c r="H20" s="3">
        <f t="shared" si="1"/>
        <v>0.03</v>
      </c>
      <c r="I20" s="3"/>
      <c r="J20" s="6">
        <f t="shared" si="2"/>
        <v>0.03</v>
      </c>
    </row>
    <row r="21" spans="1:10" ht="12.75">
      <c r="A21" s="7" t="s">
        <v>10</v>
      </c>
      <c r="B21" s="4"/>
      <c r="C21" s="4"/>
      <c r="D21" s="4"/>
      <c r="E21" s="4"/>
      <c r="F21" s="4"/>
      <c r="G21" s="4"/>
      <c r="H21" s="4"/>
      <c r="I21" s="4"/>
      <c r="J21" s="5"/>
    </row>
    <row r="22" spans="1:10" ht="12.75">
      <c r="A22" s="8" t="str">
        <f aca="true" t="shared" si="3" ref="A22:A31">A11</f>
        <v>Salaries &amp; Wages - US, Expat</v>
      </c>
      <c r="B22" s="81">
        <f aca="true" t="shared" si="4" ref="B22:B31">(1+B11)</f>
        <v>1</v>
      </c>
      <c r="C22" s="81"/>
      <c r="D22" s="81">
        <f aca="true" t="shared" si="5" ref="D22:D31">(B22*(1+D11))</f>
        <v>1.05</v>
      </c>
      <c r="E22" s="81"/>
      <c r="F22" s="81">
        <f aca="true" t="shared" si="6" ref="F22:F31">(D22*(1+F11))</f>
        <v>1.1025</v>
      </c>
      <c r="G22" s="81"/>
      <c r="H22" s="81">
        <f aca="true" t="shared" si="7" ref="H22:H31">(F22*(1+H11))</f>
        <v>1.1576250000000001</v>
      </c>
      <c r="I22" s="81"/>
      <c r="J22" s="82">
        <f aca="true" t="shared" si="8" ref="J22:J31">(H22*(1+J11))</f>
        <v>1.2155062500000002</v>
      </c>
    </row>
    <row r="23" spans="1:10" ht="12.75">
      <c r="A23" s="8" t="str">
        <f t="shared" si="3"/>
        <v>Salaries &amp; Wages - Local</v>
      </c>
      <c r="B23" s="81">
        <f t="shared" si="4"/>
        <v>1</v>
      </c>
      <c r="C23" s="81"/>
      <c r="D23" s="81">
        <f t="shared" si="5"/>
        <v>1.04</v>
      </c>
      <c r="E23" s="81"/>
      <c r="F23" s="81">
        <f t="shared" si="6"/>
        <v>1.0816000000000001</v>
      </c>
      <c r="G23" s="81"/>
      <c r="H23" s="81">
        <f t="shared" si="7"/>
        <v>1.124864</v>
      </c>
      <c r="I23" s="81"/>
      <c r="J23" s="82">
        <f t="shared" si="8"/>
        <v>1.1698585600000002</v>
      </c>
    </row>
    <row r="24" spans="1:10" ht="12.75">
      <c r="A24" s="8" t="str">
        <f t="shared" si="3"/>
        <v>Consultants - US,Expat</v>
      </c>
      <c r="B24" s="81">
        <f t="shared" si="4"/>
        <v>1</v>
      </c>
      <c r="C24" s="81"/>
      <c r="D24" s="81">
        <f t="shared" si="5"/>
        <v>1.05</v>
      </c>
      <c r="E24" s="81"/>
      <c r="F24" s="81">
        <f t="shared" si="6"/>
        <v>1.1025</v>
      </c>
      <c r="G24" s="81"/>
      <c r="H24" s="81">
        <f t="shared" si="7"/>
        <v>1.1576250000000001</v>
      </c>
      <c r="I24" s="81"/>
      <c r="J24" s="82">
        <f t="shared" si="8"/>
        <v>1.2155062500000002</v>
      </c>
    </row>
    <row r="25" spans="1:10" ht="12.75">
      <c r="A25" s="8" t="str">
        <f t="shared" si="3"/>
        <v>Consultants - Local</v>
      </c>
      <c r="B25" s="81">
        <f t="shared" si="4"/>
        <v>1</v>
      </c>
      <c r="C25" s="81"/>
      <c r="D25" s="81">
        <f t="shared" si="5"/>
        <v>1.04</v>
      </c>
      <c r="E25" s="81"/>
      <c r="F25" s="81">
        <f t="shared" si="6"/>
        <v>1.0816000000000001</v>
      </c>
      <c r="G25" s="81"/>
      <c r="H25" s="81">
        <f t="shared" si="7"/>
        <v>1.124864</v>
      </c>
      <c r="I25" s="81"/>
      <c r="J25" s="82">
        <f t="shared" si="8"/>
        <v>1.1698585600000002</v>
      </c>
    </row>
    <row r="26" spans="1:10" ht="12.75">
      <c r="A26" s="8" t="str">
        <f t="shared" si="3"/>
        <v>Travel &amp; Transportation - U.S.</v>
      </c>
      <c r="B26" s="81">
        <f t="shared" si="4"/>
        <v>1</v>
      </c>
      <c r="C26" s="81"/>
      <c r="D26" s="81">
        <f t="shared" si="5"/>
        <v>1.03</v>
      </c>
      <c r="E26" s="81"/>
      <c r="F26" s="81">
        <f t="shared" si="6"/>
        <v>1.0609</v>
      </c>
      <c r="G26" s="81"/>
      <c r="H26" s="81">
        <f t="shared" si="7"/>
        <v>1.092727</v>
      </c>
      <c r="I26" s="81"/>
      <c r="J26" s="82">
        <f t="shared" si="8"/>
        <v>1.1255088100000001</v>
      </c>
    </row>
    <row r="27" spans="1:10" ht="12.75">
      <c r="A27" s="8" t="str">
        <f t="shared" si="3"/>
        <v>Travel &amp; Transportation - Field</v>
      </c>
      <c r="B27" s="81">
        <f t="shared" si="4"/>
        <v>1</v>
      </c>
      <c r="C27" s="81"/>
      <c r="D27" s="81">
        <f t="shared" si="5"/>
        <v>1.03</v>
      </c>
      <c r="E27" s="81"/>
      <c r="F27" s="81">
        <f t="shared" si="6"/>
        <v>1.0609</v>
      </c>
      <c r="G27" s="81"/>
      <c r="H27" s="81">
        <f t="shared" si="7"/>
        <v>1.092727</v>
      </c>
      <c r="I27" s="81"/>
      <c r="J27" s="82">
        <f t="shared" si="8"/>
        <v>1.1255088100000001</v>
      </c>
    </row>
    <row r="28" spans="1:10" ht="12.75">
      <c r="A28" s="8" t="str">
        <f t="shared" si="3"/>
        <v>Other Direct Costs - DC</v>
      </c>
      <c r="B28" s="81">
        <f t="shared" si="4"/>
        <v>1</v>
      </c>
      <c r="C28" s="81"/>
      <c r="D28" s="81">
        <f t="shared" si="5"/>
        <v>1.03</v>
      </c>
      <c r="E28" s="81"/>
      <c r="F28" s="81">
        <f t="shared" si="6"/>
        <v>1.0609</v>
      </c>
      <c r="G28" s="81"/>
      <c r="H28" s="81">
        <f t="shared" si="7"/>
        <v>1.092727</v>
      </c>
      <c r="I28" s="81"/>
      <c r="J28" s="82">
        <f t="shared" si="8"/>
        <v>1.1255088100000001</v>
      </c>
    </row>
    <row r="29" spans="1:10" ht="12.75">
      <c r="A29" s="8" t="str">
        <f t="shared" si="3"/>
        <v>Other Direct Costs - Field</v>
      </c>
      <c r="B29" s="81">
        <f t="shared" si="4"/>
        <v>1</v>
      </c>
      <c r="C29" s="81"/>
      <c r="D29" s="81">
        <f t="shared" si="5"/>
        <v>1.03</v>
      </c>
      <c r="E29" s="81"/>
      <c r="F29" s="81">
        <f t="shared" si="6"/>
        <v>1.0609</v>
      </c>
      <c r="G29" s="81"/>
      <c r="H29" s="81">
        <f t="shared" si="7"/>
        <v>1.092727</v>
      </c>
      <c r="I29" s="81"/>
      <c r="J29" s="82">
        <f t="shared" si="8"/>
        <v>1.1255088100000001</v>
      </c>
    </row>
    <row r="30" spans="1:10" ht="12.75">
      <c r="A30" s="8" t="str">
        <f t="shared" si="3"/>
        <v>Allowances</v>
      </c>
      <c r="B30" s="81">
        <f t="shared" si="4"/>
        <v>1</v>
      </c>
      <c r="C30" s="81"/>
      <c r="D30" s="81">
        <f t="shared" si="5"/>
        <v>1.03</v>
      </c>
      <c r="E30" s="81"/>
      <c r="F30" s="81">
        <f t="shared" si="6"/>
        <v>1.0609</v>
      </c>
      <c r="G30" s="81"/>
      <c r="H30" s="81">
        <f t="shared" si="7"/>
        <v>1.092727</v>
      </c>
      <c r="I30" s="81"/>
      <c r="J30" s="82">
        <f t="shared" si="8"/>
        <v>1.1255088100000001</v>
      </c>
    </row>
    <row r="31" spans="1:10" ht="13.5" thickBot="1">
      <c r="A31" s="9" t="str">
        <f t="shared" si="3"/>
        <v>Equipment</v>
      </c>
      <c r="B31" s="83">
        <f t="shared" si="4"/>
        <v>1</v>
      </c>
      <c r="C31" s="83"/>
      <c r="D31" s="83">
        <f t="shared" si="5"/>
        <v>1.03</v>
      </c>
      <c r="E31" s="83"/>
      <c r="F31" s="83">
        <f t="shared" si="6"/>
        <v>1.0609</v>
      </c>
      <c r="G31" s="83"/>
      <c r="H31" s="83">
        <f t="shared" si="7"/>
        <v>1.092727</v>
      </c>
      <c r="I31" s="83"/>
      <c r="J31" s="84">
        <f t="shared" si="8"/>
        <v>1.1255088100000001</v>
      </c>
    </row>
  </sheetData>
  <printOptions/>
  <pageMargins left="0.75" right="0.75" top="1" bottom="1" header="0.5" footer="0.5"/>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A1:O52"/>
  <sheetViews>
    <sheetView view="pageBreakPreview" zoomScale="75" zoomScaleNormal="75" zoomScaleSheetLayoutView="75" workbookViewId="0" topLeftCell="A2">
      <selection activeCell="A42" sqref="A42"/>
    </sheetView>
  </sheetViews>
  <sheetFormatPr defaultColWidth="9.140625" defaultRowHeight="12.75"/>
  <cols>
    <col min="1" max="1" width="31.57421875" style="161" customWidth="1"/>
    <col min="2" max="2" width="14.8515625" style="167" customWidth="1"/>
    <col min="3" max="3" width="9.140625" style="167" customWidth="1"/>
    <col min="4" max="4" width="12.57421875" style="161" customWidth="1"/>
    <col min="5" max="5" width="19.28125" style="161" customWidth="1"/>
    <col min="6" max="6" width="15.8515625" style="161" customWidth="1"/>
    <col min="7" max="7" width="12.57421875" style="161" customWidth="1"/>
    <col min="8" max="8" width="18.7109375" style="161" customWidth="1"/>
    <col min="9" max="9" width="16.7109375" style="161" customWidth="1"/>
    <col min="10" max="10" width="15.140625" style="161" customWidth="1"/>
    <col min="11" max="15" width="12.57421875" style="161" customWidth="1"/>
    <col min="16" max="16384" width="9.140625" style="161" customWidth="1"/>
  </cols>
  <sheetData>
    <row r="1" spans="1:9" ht="15">
      <c r="A1" s="223" t="str">
        <f>Constants!A1</f>
        <v>Name of Organization</v>
      </c>
      <c r="H1" s="168"/>
      <c r="I1" s="168"/>
    </row>
    <row r="2" spans="1:9" ht="15">
      <c r="A2" s="117" t="str">
        <f>Constants!A2</f>
        <v>Global Sustainable Tourism Alliance - Ecuador Associate Award, Partner/Subrecipient Budget</v>
      </c>
      <c r="H2" s="168"/>
      <c r="I2" s="168"/>
    </row>
    <row r="3" spans="1:9" ht="15">
      <c r="A3" s="14" t="str">
        <f>Constants!A3</f>
        <v>Client Contract/Agreement No.</v>
      </c>
      <c r="H3" s="168"/>
      <c r="I3" s="168"/>
    </row>
    <row r="4" ht="15">
      <c r="A4" s="14" t="str">
        <f>Constants!A4</f>
        <v>Total Project Period of Performance: March 12, 2007 - September 30, 2009</v>
      </c>
    </row>
    <row r="5" ht="15">
      <c r="A5" s="14" t="s">
        <v>16</v>
      </c>
    </row>
    <row r="6" spans="1:2" ht="12.75">
      <c r="A6" s="16" t="s">
        <v>96</v>
      </c>
      <c r="B6" s="166" t="s">
        <v>96</v>
      </c>
    </row>
    <row r="7" ht="15">
      <c r="A7" s="14"/>
    </row>
    <row r="8" spans="1:11" ht="15.75" thickBot="1">
      <c r="A8" s="223"/>
      <c r="D8" s="262">
        <v>1</v>
      </c>
      <c r="E8" s="262">
        <v>2</v>
      </c>
      <c r="F8" s="262">
        <v>3</v>
      </c>
      <c r="G8" s="262">
        <v>4</v>
      </c>
      <c r="H8" s="262">
        <v>5</v>
      </c>
      <c r="I8" s="262">
        <v>6</v>
      </c>
      <c r="J8" s="262">
        <v>7</v>
      </c>
      <c r="K8" s="262">
        <v>8</v>
      </c>
    </row>
    <row r="9" spans="1:14" s="258" customFormat="1" ht="39">
      <c r="A9" s="254" t="s">
        <v>17</v>
      </c>
      <c r="B9" s="255" t="s">
        <v>18</v>
      </c>
      <c r="C9" s="256" t="s">
        <v>19</v>
      </c>
      <c r="D9" s="255" t="str">
        <f>+Summary!A38</f>
        <v>Policy</v>
      </c>
      <c r="E9" s="255" t="str">
        <f>+Summary!A56</f>
        <v>Competitiveness</v>
      </c>
      <c r="F9" s="255" t="str">
        <f>+Summary!A74</f>
        <v>Tourism and Conservation</v>
      </c>
      <c r="G9" s="255" t="str">
        <f>+Summary!A92</f>
        <v>Market Access</v>
      </c>
      <c r="H9" s="255" t="str">
        <f>+Summary!$A110</f>
        <v>Communication &amp; Networking</v>
      </c>
      <c r="I9" s="255" t="str">
        <f>+Summary!$A128</f>
        <v>Community Benefits from Tourism</v>
      </c>
      <c r="J9" s="255" t="str">
        <f>+Summary!$A146</f>
        <v>Workforce Development</v>
      </c>
      <c r="K9" s="255" t="str">
        <f>+Summary!$A164</f>
        <v>Monitoring &amp; Evaluation</v>
      </c>
      <c r="L9" s="257" t="s">
        <v>20</v>
      </c>
      <c r="N9" s="259">
        <v>1</v>
      </c>
    </row>
    <row r="10" spans="1:12" s="16" customFormat="1" ht="12.75">
      <c r="A10" s="19"/>
      <c r="B10" s="89"/>
      <c r="C10" s="90"/>
      <c r="D10" s="118"/>
      <c r="E10" s="118"/>
      <c r="F10" s="118">
        <f>Constants!$D$8</f>
        <v>0</v>
      </c>
      <c r="G10" s="118"/>
      <c r="H10" s="118">
        <f>Constants!$F$8</f>
        <v>0</v>
      </c>
      <c r="I10" s="118"/>
      <c r="J10" s="118">
        <f>Constants!$H$8</f>
        <v>0</v>
      </c>
      <c r="K10" s="118"/>
      <c r="L10" s="119">
        <f>Constants!$L$8</f>
        <v>0</v>
      </c>
    </row>
    <row r="11" spans="1:12" s="16" customFormat="1" ht="13.5" thickBot="1">
      <c r="A11" s="91"/>
      <c r="B11" s="92"/>
      <c r="C11" s="93"/>
      <c r="D11" s="120"/>
      <c r="E11" s="120"/>
      <c r="F11" s="120"/>
      <c r="G11" s="120"/>
      <c r="H11" s="120"/>
      <c r="I11" s="120"/>
      <c r="J11" s="120"/>
      <c r="K11" s="120"/>
      <c r="L11" s="121" t="str">
        <f>Constants!$L$9</f>
        <v>30.5 months</v>
      </c>
    </row>
    <row r="12" spans="1:12" ht="12.75">
      <c r="A12" s="18" t="s">
        <v>31</v>
      </c>
      <c r="B12" s="169"/>
      <c r="C12" s="170"/>
      <c r="D12" s="165"/>
      <c r="E12" s="165"/>
      <c r="F12" s="165"/>
      <c r="G12" s="165"/>
      <c r="H12" s="165"/>
      <c r="I12" s="165"/>
      <c r="J12" s="165"/>
      <c r="K12" s="165"/>
      <c r="L12" s="171"/>
    </row>
    <row r="13" spans="1:12" ht="12.75">
      <c r="A13" s="260" t="s">
        <v>123</v>
      </c>
      <c r="B13" s="216"/>
      <c r="C13" s="217"/>
      <c r="D13" s="218"/>
      <c r="E13" s="218"/>
      <c r="F13" s="218"/>
      <c r="G13" s="218"/>
      <c r="H13" s="218"/>
      <c r="I13" s="218"/>
      <c r="J13" s="218"/>
      <c r="K13" s="218"/>
      <c r="L13" s="219"/>
    </row>
    <row r="14" spans="1:15" ht="12.75">
      <c r="A14" s="164" t="s">
        <v>129</v>
      </c>
      <c r="B14" s="172"/>
      <c r="C14" s="173"/>
      <c r="D14" s="174">
        <f>+Policy!$O14</f>
        <v>0</v>
      </c>
      <c r="E14" s="174">
        <f>+Competitiveness!$O14</f>
        <v>0</v>
      </c>
      <c r="F14" s="174">
        <f>+'Tourism and Conservation'!$O14</f>
        <v>0</v>
      </c>
      <c r="G14" s="174">
        <f>+Policy!$O$14</f>
        <v>0</v>
      </c>
      <c r="H14" s="174">
        <f>+Policy!$O$14</f>
        <v>0</v>
      </c>
      <c r="I14" s="174">
        <f>+Policy!$O$14</f>
        <v>0</v>
      </c>
      <c r="J14" s="174">
        <v>0</v>
      </c>
      <c r="K14" s="174"/>
      <c r="L14" s="175">
        <f aca="true" t="shared" si="0" ref="L14:L34">SUM(D14:K14)</f>
        <v>0</v>
      </c>
      <c r="N14" s="176"/>
      <c r="O14" s="176"/>
    </row>
    <row r="15" spans="1:15" ht="12.75">
      <c r="A15" s="164" t="s">
        <v>130</v>
      </c>
      <c r="B15" s="172"/>
      <c r="C15" s="173"/>
      <c r="D15" s="174">
        <f>+Policy!$O15</f>
        <v>0</v>
      </c>
      <c r="E15" s="174">
        <f>+Competitiveness!$O15</f>
        <v>0</v>
      </c>
      <c r="F15" s="174">
        <f>+'Tourism and Conservation'!$O15</f>
        <v>0</v>
      </c>
      <c r="G15" s="174">
        <f>+Policy!$O$14</f>
        <v>0</v>
      </c>
      <c r="H15" s="174">
        <f>+Policy!$O$14</f>
        <v>0</v>
      </c>
      <c r="I15" s="174">
        <f>+Policy!$O$14</f>
        <v>0</v>
      </c>
      <c r="J15" s="174"/>
      <c r="K15" s="174"/>
      <c r="L15" s="175">
        <f t="shared" si="0"/>
        <v>0</v>
      </c>
      <c r="N15" s="176"/>
      <c r="O15" s="176"/>
    </row>
    <row r="16" spans="1:15" ht="12.75">
      <c r="A16" s="164" t="s">
        <v>131</v>
      </c>
      <c r="B16" s="172"/>
      <c r="C16" s="173"/>
      <c r="D16" s="174">
        <f>+Policy!$O16</f>
        <v>0</v>
      </c>
      <c r="E16" s="174">
        <f>+Competitiveness!$O16</f>
        <v>0</v>
      </c>
      <c r="F16" s="174">
        <f>+'Tourism and Conservation'!$O16</f>
        <v>0</v>
      </c>
      <c r="G16" s="174">
        <f>+Policy!$O$14</f>
        <v>0</v>
      </c>
      <c r="H16" s="174">
        <f>+Policy!$O$14</f>
        <v>0</v>
      </c>
      <c r="I16" s="174">
        <f>+Policy!$O$14</f>
        <v>0</v>
      </c>
      <c r="J16" s="174"/>
      <c r="K16" s="174"/>
      <c r="L16" s="175">
        <f t="shared" si="0"/>
        <v>0</v>
      </c>
      <c r="N16" s="176"/>
      <c r="O16" s="176"/>
    </row>
    <row r="17" spans="1:15" ht="12.75">
      <c r="A17" s="164" t="s">
        <v>132</v>
      </c>
      <c r="B17" s="172"/>
      <c r="C17" s="173"/>
      <c r="D17" s="174">
        <f>+Policy!$O17</f>
        <v>0</v>
      </c>
      <c r="E17" s="174">
        <f>+Competitiveness!$O17</f>
        <v>0</v>
      </c>
      <c r="F17" s="174">
        <f>+'Tourism and Conservation'!$O17</f>
        <v>0</v>
      </c>
      <c r="G17" s="174">
        <f>+Policy!$O$14</f>
        <v>0</v>
      </c>
      <c r="H17" s="174">
        <f>+Policy!$O$14</f>
        <v>0</v>
      </c>
      <c r="I17" s="174">
        <f>+Policy!$O$14</f>
        <v>0</v>
      </c>
      <c r="J17" s="174"/>
      <c r="K17" s="174"/>
      <c r="L17" s="175">
        <f t="shared" si="0"/>
        <v>0</v>
      </c>
      <c r="N17" s="176"/>
      <c r="O17" s="176"/>
    </row>
    <row r="18" spans="1:15" ht="12.75">
      <c r="A18" s="164" t="s">
        <v>133</v>
      </c>
      <c r="B18" s="172"/>
      <c r="C18" s="173"/>
      <c r="D18" s="174">
        <f>+Policy!$O18</f>
        <v>0</v>
      </c>
      <c r="E18" s="174">
        <f>+Competitiveness!$O18</f>
        <v>0</v>
      </c>
      <c r="F18" s="174">
        <f>+'Tourism and Conservation'!$O18</f>
        <v>0</v>
      </c>
      <c r="G18" s="174">
        <f>+Policy!$O$14</f>
        <v>0</v>
      </c>
      <c r="H18" s="174">
        <f>+Policy!$O$14</f>
        <v>0</v>
      </c>
      <c r="I18" s="174">
        <f>+Policy!$O$14</f>
        <v>0</v>
      </c>
      <c r="J18" s="174"/>
      <c r="K18" s="174"/>
      <c r="L18" s="175">
        <f t="shared" si="0"/>
        <v>0</v>
      </c>
      <c r="N18" s="176"/>
      <c r="O18" s="176"/>
    </row>
    <row r="19" spans="1:15" ht="12.75">
      <c r="A19" s="164" t="s">
        <v>134</v>
      </c>
      <c r="B19" s="172"/>
      <c r="C19" s="173"/>
      <c r="D19" s="174">
        <f>+Policy!$O19</f>
        <v>0</v>
      </c>
      <c r="E19" s="174">
        <f>+Competitiveness!$O19</f>
        <v>0</v>
      </c>
      <c r="F19" s="174">
        <f>+'Tourism and Conservation'!$O19</f>
        <v>0</v>
      </c>
      <c r="G19" s="174">
        <f>+Policy!$O$14</f>
        <v>0</v>
      </c>
      <c r="H19" s="174">
        <f>+Policy!$O$14</f>
        <v>0</v>
      </c>
      <c r="I19" s="174">
        <f>+Policy!$O$14</f>
        <v>0</v>
      </c>
      <c r="J19" s="174"/>
      <c r="K19" s="174"/>
      <c r="L19" s="175">
        <f t="shared" si="0"/>
        <v>0</v>
      </c>
      <c r="N19" s="176"/>
      <c r="O19" s="176"/>
    </row>
    <row r="20" spans="1:15" ht="12.75">
      <c r="A20" s="164" t="s">
        <v>135</v>
      </c>
      <c r="B20" s="172"/>
      <c r="C20" s="173"/>
      <c r="D20" s="174">
        <f>+Policy!$O20</f>
        <v>0</v>
      </c>
      <c r="E20" s="174">
        <f>+Competitiveness!$O20</f>
        <v>0</v>
      </c>
      <c r="F20" s="174">
        <f>+'Tourism and Conservation'!$O20</f>
        <v>0</v>
      </c>
      <c r="G20" s="174">
        <f>+Policy!$O$14</f>
        <v>0</v>
      </c>
      <c r="H20" s="174">
        <f>+Policy!$O$14</f>
        <v>0</v>
      </c>
      <c r="I20" s="174">
        <f>+Policy!$O$14</f>
        <v>0</v>
      </c>
      <c r="J20" s="174"/>
      <c r="K20" s="174"/>
      <c r="L20" s="175">
        <f t="shared" si="0"/>
        <v>0</v>
      </c>
      <c r="N20" s="176"/>
      <c r="O20" s="176"/>
    </row>
    <row r="21" spans="1:15" ht="12.75">
      <c r="A21" s="164" t="s">
        <v>136</v>
      </c>
      <c r="B21" s="172"/>
      <c r="C21" s="173"/>
      <c r="D21" s="174">
        <f>+Policy!$O21</f>
        <v>0</v>
      </c>
      <c r="E21" s="174">
        <f>+Competitiveness!$O21</f>
        <v>0</v>
      </c>
      <c r="F21" s="174">
        <f>+'Tourism and Conservation'!$O21</f>
        <v>0</v>
      </c>
      <c r="G21" s="174">
        <f>+Policy!$O$14</f>
        <v>0</v>
      </c>
      <c r="H21" s="174">
        <f>+Policy!$O$14</f>
        <v>0</v>
      </c>
      <c r="I21" s="174">
        <f>+Policy!$O$14</f>
        <v>0</v>
      </c>
      <c r="J21" s="174"/>
      <c r="K21" s="174"/>
      <c r="L21" s="175">
        <f t="shared" si="0"/>
        <v>0</v>
      </c>
      <c r="N21" s="176"/>
      <c r="O21" s="176"/>
    </row>
    <row r="22" spans="1:15" ht="12.75">
      <c r="A22" s="164" t="s">
        <v>137</v>
      </c>
      <c r="B22" s="172"/>
      <c r="C22" s="173"/>
      <c r="D22" s="174">
        <f>+Policy!$O22</f>
        <v>0</v>
      </c>
      <c r="E22" s="174">
        <f>+Competitiveness!$O22</f>
        <v>0</v>
      </c>
      <c r="F22" s="174">
        <f>+'Tourism and Conservation'!$O22</f>
        <v>0</v>
      </c>
      <c r="G22" s="174">
        <f>+Policy!$O$14</f>
        <v>0</v>
      </c>
      <c r="H22" s="174">
        <f>+Policy!$O$14</f>
        <v>0</v>
      </c>
      <c r="I22" s="174">
        <f>+Policy!$O$14</f>
        <v>0</v>
      </c>
      <c r="J22" s="174"/>
      <c r="K22" s="174"/>
      <c r="L22" s="175">
        <f t="shared" si="0"/>
        <v>0</v>
      </c>
      <c r="N22" s="176"/>
      <c r="O22" s="176"/>
    </row>
    <row r="23" spans="1:15" ht="12.75">
      <c r="A23" s="164" t="s">
        <v>138</v>
      </c>
      <c r="B23" s="172"/>
      <c r="C23" s="173"/>
      <c r="D23" s="174">
        <f>+Policy!$O23</f>
        <v>0</v>
      </c>
      <c r="E23" s="174">
        <f>+Competitiveness!$O23</f>
        <v>0</v>
      </c>
      <c r="F23" s="174">
        <f>+'Tourism and Conservation'!$O23</f>
        <v>0</v>
      </c>
      <c r="G23" s="174">
        <f>+Policy!$O$14</f>
        <v>0</v>
      </c>
      <c r="H23" s="174">
        <f>+Policy!$O$14</f>
        <v>0</v>
      </c>
      <c r="I23" s="174">
        <f>+Policy!$O$14</f>
        <v>0</v>
      </c>
      <c r="J23" s="174"/>
      <c r="K23" s="174"/>
      <c r="L23" s="175">
        <f t="shared" si="0"/>
        <v>0</v>
      </c>
      <c r="N23" s="176"/>
      <c r="O23" s="176"/>
    </row>
    <row r="24" spans="1:15" ht="12.75">
      <c r="A24" s="164" t="s">
        <v>139</v>
      </c>
      <c r="B24" s="172"/>
      <c r="C24" s="173"/>
      <c r="D24" s="174">
        <f>+Policy!$O24</f>
        <v>0</v>
      </c>
      <c r="E24" s="174">
        <f>+Competitiveness!$O24</f>
        <v>0</v>
      </c>
      <c r="F24" s="174">
        <f>+'Tourism and Conservation'!$O24</f>
        <v>0</v>
      </c>
      <c r="G24" s="174">
        <f>+Policy!$O$14</f>
        <v>0</v>
      </c>
      <c r="H24" s="174">
        <f>+Policy!$O$14</f>
        <v>0</v>
      </c>
      <c r="I24" s="174">
        <f>+Policy!$O$14</f>
        <v>0</v>
      </c>
      <c r="J24" s="174"/>
      <c r="K24" s="174"/>
      <c r="L24" s="175">
        <f t="shared" si="0"/>
        <v>0</v>
      </c>
      <c r="N24" s="176"/>
      <c r="O24" s="176"/>
    </row>
    <row r="25" spans="1:15" ht="12.75">
      <c r="A25" s="164" t="s">
        <v>140</v>
      </c>
      <c r="B25" s="172"/>
      <c r="C25" s="173"/>
      <c r="D25" s="174">
        <f>+Policy!$O25</f>
        <v>0</v>
      </c>
      <c r="E25" s="174">
        <f>+Competitiveness!$O25</f>
        <v>0</v>
      </c>
      <c r="F25" s="174">
        <f>+'Tourism and Conservation'!$O25</f>
        <v>0</v>
      </c>
      <c r="G25" s="174">
        <f>+Policy!$O$14</f>
        <v>0</v>
      </c>
      <c r="H25" s="174">
        <f>+Policy!$O$14</f>
        <v>0</v>
      </c>
      <c r="I25" s="174">
        <f>+Policy!$O$14</f>
        <v>0</v>
      </c>
      <c r="J25" s="174"/>
      <c r="K25" s="174"/>
      <c r="L25" s="175">
        <f t="shared" si="0"/>
        <v>0</v>
      </c>
      <c r="N25" s="176"/>
      <c r="O25" s="176"/>
    </row>
    <row r="26" spans="1:15" ht="12.75">
      <c r="A26" s="19" t="s">
        <v>122</v>
      </c>
      <c r="B26" s="172"/>
      <c r="C26" s="173"/>
      <c r="D26" s="174">
        <f>+Policy!$O26</f>
        <v>0</v>
      </c>
      <c r="E26" s="174">
        <f>+Competitiveness!$O26</f>
        <v>0</v>
      </c>
      <c r="F26" s="174">
        <f>+'Tourism and Conservation'!$O26</f>
        <v>0</v>
      </c>
      <c r="G26" s="174">
        <f>+Policy!$O$14</f>
        <v>0</v>
      </c>
      <c r="H26" s="174">
        <f>+Policy!$O$14</f>
        <v>0</v>
      </c>
      <c r="I26" s="174">
        <f>+Policy!$O$14</f>
        <v>0</v>
      </c>
      <c r="J26" s="174"/>
      <c r="K26" s="174"/>
      <c r="L26" s="175">
        <f t="shared" si="0"/>
        <v>0</v>
      </c>
      <c r="N26" s="176"/>
      <c r="O26" s="176"/>
    </row>
    <row r="27" spans="1:15" ht="12.75">
      <c r="A27" s="164" t="s">
        <v>141</v>
      </c>
      <c r="B27" s="172"/>
      <c r="C27" s="173"/>
      <c r="D27" s="174">
        <f>+Policy!$O27</f>
        <v>0</v>
      </c>
      <c r="E27" s="174">
        <f>+Competitiveness!$O27</f>
        <v>0</v>
      </c>
      <c r="F27" s="174">
        <f>+'Tourism and Conservation'!$O27</f>
        <v>0</v>
      </c>
      <c r="G27" s="174">
        <f>+Policy!$O$14</f>
        <v>0</v>
      </c>
      <c r="H27" s="174">
        <f>+Policy!$O$14</f>
        <v>0</v>
      </c>
      <c r="I27" s="174">
        <f>+Policy!$O$14</f>
        <v>0</v>
      </c>
      <c r="J27" s="174"/>
      <c r="K27" s="174"/>
      <c r="L27" s="175">
        <f t="shared" si="0"/>
        <v>0</v>
      </c>
      <c r="N27" s="176"/>
      <c r="O27" s="176"/>
    </row>
    <row r="28" spans="1:15" ht="12.75">
      <c r="A28" s="164" t="s">
        <v>142</v>
      </c>
      <c r="B28" s="172"/>
      <c r="C28" s="173"/>
      <c r="D28" s="174">
        <f>+Policy!$O28</f>
        <v>0</v>
      </c>
      <c r="E28" s="174">
        <f>+Competitiveness!$O28</f>
        <v>0</v>
      </c>
      <c r="F28" s="174">
        <f>+'Tourism and Conservation'!$O28</f>
        <v>0</v>
      </c>
      <c r="G28" s="174">
        <f>+Policy!$O$14</f>
        <v>0</v>
      </c>
      <c r="H28" s="174">
        <f>+Policy!$O$14</f>
        <v>0</v>
      </c>
      <c r="I28" s="174">
        <f>+Policy!$O$14</f>
        <v>0</v>
      </c>
      <c r="J28" s="174"/>
      <c r="K28" s="174"/>
      <c r="L28" s="175">
        <f t="shared" si="0"/>
        <v>0</v>
      </c>
      <c r="N28" s="176"/>
      <c r="O28" s="176"/>
    </row>
    <row r="29" spans="1:15" ht="12.75">
      <c r="A29" s="164" t="s">
        <v>143</v>
      </c>
      <c r="B29" s="172"/>
      <c r="C29" s="173"/>
      <c r="D29" s="174">
        <f>+Policy!$O29</f>
        <v>0</v>
      </c>
      <c r="E29" s="174">
        <f>+Competitiveness!$O29</f>
        <v>0</v>
      </c>
      <c r="F29" s="174">
        <f>+'Tourism and Conservation'!$O29</f>
        <v>0</v>
      </c>
      <c r="G29" s="174">
        <f>+Policy!$O$14</f>
        <v>0</v>
      </c>
      <c r="H29" s="174">
        <f>+Policy!$O$14</f>
        <v>0</v>
      </c>
      <c r="I29" s="174">
        <f>+Policy!$O$14</f>
        <v>0</v>
      </c>
      <c r="J29" s="174"/>
      <c r="K29" s="174"/>
      <c r="L29" s="175">
        <f t="shared" si="0"/>
        <v>0</v>
      </c>
      <c r="N29" s="176"/>
      <c r="O29" s="176"/>
    </row>
    <row r="30" spans="1:15" ht="12.75">
      <c r="A30" s="164" t="s">
        <v>144</v>
      </c>
      <c r="B30" s="172"/>
      <c r="C30" s="173"/>
      <c r="D30" s="174">
        <f>+Policy!$O30</f>
        <v>0</v>
      </c>
      <c r="E30" s="174">
        <f>+Competitiveness!$O30</f>
        <v>0</v>
      </c>
      <c r="F30" s="174">
        <f>+'Tourism and Conservation'!$O30</f>
        <v>0</v>
      </c>
      <c r="G30" s="174">
        <f>+Policy!$O$14</f>
        <v>0</v>
      </c>
      <c r="H30" s="174">
        <f>+Policy!$O$14</f>
        <v>0</v>
      </c>
      <c r="I30" s="174">
        <f>+Policy!$O$14</f>
        <v>0</v>
      </c>
      <c r="J30" s="174"/>
      <c r="K30" s="174"/>
      <c r="L30" s="175">
        <f t="shared" si="0"/>
        <v>0</v>
      </c>
      <c r="N30" s="176"/>
      <c r="O30" s="176"/>
    </row>
    <row r="31" spans="1:15" ht="12.75">
      <c r="A31" s="164" t="s">
        <v>145</v>
      </c>
      <c r="B31" s="172"/>
      <c r="C31" s="173"/>
      <c r="D31" s="174">
        <f>+Policy!$O31</f>
        <v>0</v>
      </c>
      <c r="E31" s="174">
        <f>+Competitiveness!$O31</f>
        <v>0</v>
      </c>
      <c r="F31" s="174">
        <f>+'Tourism and Conservation'!$O31</f>
        <v>0</v>
      </c>
      <c r="G31" s="174">
        <f>+Policy!$O$14</f>
        <v>0</v>
      </c>
      <c r="H31" s="174">
        <f>+Policy!$O$14</f>
        <v>0</v>
      </c>
      <c r="I31" s="174">
        <f>+Policy!$O$14</f>
        <v>0</v>
      </c>
      <c r="J31" s="174"/>
      <c r="K31" s="174"/>
      <c r="L31" s="175">
        <f t="shared" si="0"/>
        <v>0</v>
      </c>
      <c r="N31" s="176"/>
      <c r="O31" s="176"/>
    </row>
    <row r="32" spans="1:15" ht="12.75">
      <c r="A32" s="164" t="s">
        <v>146</v>
      </c>
      <c r="B32" s="172"/>
      <c r="C32" s="173"/>
      <c r="D32" s="174">
        <f>+Policy!$O32</f>
        <v>0</v>
      </c>
      <c r="E32" s="174">
        <f>+Competitiveness!$O32</f>
        <v>0</v>
      </c>
      <c r="F32" s="174">
        <f>+'Tourism and Conservation'!$O32</f>
        <v>0</v>
      </c>
      <c r="G32" s="174">
        <f>+Policy!$O$14</f>
        <v>0</v>
      </c>
      <c r="H32" s="174">
        <f>+Policy!$O$14</f>
        <v>0</v>
      </c>
      <c r="I32" s="174">
        <f>+Policy!$O$14</f>
        <v>0</v>
      </c>
      <c r="J32" s="174"/>
      <c r="K32" s="174"/>
      <c r="L32" s="175">
        <f t="shared" si="0"/>
        <v>0</v>
      </c>
      <c r="N32" s="176"/>
      <c r="O32" s="176"/>
    </row>
    <row r="33" spans="1:15" ht="12.75">
      <c r="A33" s="164" t="s">
        <v>147</v>
      </c>
      <c r="B33" s="172"/>
      <c r="C33" s="173"/>
      <c r="D33" s="174">
        <f>+Policy!$O33</f>
        <v>0</v>
      </c>
      <c r="E33" s="174">
        <f>+Competitiveness!$O33</f>
        <v>0</v>
      </c>
      <c r="F33" s="174">
        <f>+'Tourism and Conservation'!$O33</f>
        <v>0</v>
      </c>
      <c r="G33" s="174">
        <f>+Policy!$O$14</f>
        <v>0</v>
      </c>
      <c r="H33" s="174">
        <f>+Policy!$O$14</f>
        <v>0</v>
      </c>
      <c r="I33" s="174">
        <f>+Policy!$O$14</f>
        <v>0</v>
      </c>
      <c r="J33" s="174"/>
      <c r="K33" s="174"/>
      <c r="L33" s="175">
        <f t="shared" si="0"/>
        <v>0</v>
      </c>
      <c r="N33" s="176"/>
      <c r="O33" s="176"/>
    </row>
    <row r="34" spans="1:15" s="16" customFormat="1" ht="13.5" thickBot="1">
      <c r="A34" s="64" t="s">
        <v>21</v>
      </c>
      <c r="B34" s="102"/>
      <c r="C34" s="103"/>
      <c r="D34" s="104">
        <f>SUM(D12:D33)</f>
        <v>0</v>
      </c>
      <c r="E34" s="104">
        <f aca="true" t="shared" si="1" ref="E34:K34">SUM(E12:E33)</f>
        <v>0</v>
      </c>
      <c r="F34" s="104">
        <f t="shared" si="1"/>
        <v>0</v>
      </c>
      <c r="G34" s="104">
        <f t="shared" si="1"/>
        <v>0</v>
      </c>
      <c r="H34" s="104">
        <f t="shared" si="1"/>
        <v>0</v>
      </c>
      <c r="I34" s="104">
        <f t="shared" si="1"/>
        <v>0</v>
      </c>
      <c r="J34" s="104">
        <f t="shared" si="1"/>
        <v>0</v>
      </c>
      <c r="K34" s="104">
        <f t="shared" si="1"/>
        <v>0</v>
      </c>
      <c r="L34" s="105">
        <f t="shared" si="0"/>
        <v>0</v>
      </c>
      <c r="M34" s="16">
        <f>SUM(L14:L33)</f>
        <v>0</v>
      </c>
      <c r="N34" s="94"/>
      <c r="O34" s="176"/>
    </row>
    <row r="35" spans="1:15" ht="12.75">
      <c r="A35" s="18" t="s">
        <v>32</v>
      </c>
      <c r="B35" s="169"/>
      <c r="C35" s="170"/>
      <c r="D35" s="165"/>
      <c r="E35" s="165"/>
      <c r="F35" s="165"/>
      <c r="G35" s="165"/>
      <c r="H35" s="165"/>
      <c r="I35" s="165"/>
      <c r="J35" s="165"/>
      <c r="K35" s="165"/>
      <c r="L35" s="171"/>
      <c r="N35" s="176"/>
      <c r="O35" s="176"/>
    </row>
    <row r="36" spans="1:12" ht="12.75">
      <c r="A36" s="19" t="s">
        <v>72</v>
      </c>
      <c r="B36" s="172"/>
      <c r="C36" s="173"/>
      <c r="D36" s="174"/>
      <c r="E36" s="174"/>
      <c r="F36" s="174"/>
      <c r="G36" s="174"/>
      <c r="H36" s="174"/>
      <c r="I36" s="174"/>
      <c r="J36" s="174"/>
      <c r="K36" s="174"/>
      <c r="L36" s="175"/>
    </row>
    <row r="37" spans="1:12" ht="12.75">
      <c r="A37" s="164" t="s">
        <v>148</v>
      </c>
      <c r="B37" s="172"/>
      <c r="C37" s="173" t="s">
        <v>92</v>
      </c>
      <c r="D37" s="174">
        <f>+Policy!$O42</f>
        <v>0</v>
      </c>
      <c r="E37" s="174">
        <f>+Competitiveness!$O42</f>
        <v>0</v>
      </c>
      <c r="F37" s="174">
        <f>+'Tourism and Conservation'!$O42</f>
        <v>0</v>
      </c>
      <c r="G37" s="174">
        <f>+'Market Access'!$O42</f>
        <v>0</v>
      </c>
      <c r="H37" s="174">
        <f>+'Communication &amp; Networking'!$O42</f>
        <v>0</v>
      </c>
      <c r="I37" s="174">
        <f>+'Community Benefits from Tourism'!$O42</f>
        <v>0</v>
      </c>
      <c r="J37" s="174">
        <f>+'Workforce Development'!$O42</f>
        <v>0</v>
      </c>
      <c r="K37" s="174">
        <f>+'Monitoring &amp; Evaluation'!$O42</f>
        <v>0</v>
      </c>
      <c r="L37" s="175">
        <f aca="true" t="shared" si="2" ref="L37:L52">SUM(D37:K37)</f>
        <v>0</v>
      </c>
    </row>
    <row r="38" spans="1:12" ht="12.75">
      <c r="A38" s="164" t="s">
        <v>149</v>
      </c>
      <c r="B38" s="172"/>
      <c r="C38" s="173" t="s">
        <v>92</v>
      </c>
      <c r="D38" s="174">
        <f>+Policy!$O43</f>
        <v>0</v>
      </c>
      <c r="E38" s="174">
        <f>+Competitiveness!$O43</f>
        <v>0</v>
      </c>
      <c r="F38" s="174">
        <f>+'Tourism and Conservation'!$O43</f>
        <v>0</v>
      </c>
      <c r="G38" s="174">
        <f>+'Market Access'!$O43</f>
        <v>0</v>
      </c>
      <c r="H38" s="174">
        <f>+'Communication &amp; Networking'!$O43</f>
        <v>0</v>
      </c>
      <c r="I38" s="174">
        <f>+'Community Benefits from Tourism'!$O43</f>
        <v>0</v>
      </c>
      <c r="J38" s="174">
        <f>+'Workforce Development'!$O43</f>
        <v>0</v>
      </c>
      <c r="K38" s="174">
        <f>+'Monitoring &amp; Evaluation'!$O43</f>
        <v>0</v>
      </c>
      <c r="L38" s="175">
        <f t="shared" si="2"/>
        <v>0</v>
      </c>
    </row>
    <row r="39" spans="1:12" ht="12.75">
      <c r="A39" s="164" t="s">
        <v>150</v>
      </c>
      <c r="B39" s="172"/>
      <c r="C39" s="173" t="s">
        <v>92</v>
      </c>
      <c r="D39" s="174">
        <f>+Policy!$O44</f>
        <v>0</v>
      </c>
      <c r="E39" s="174">
        <f>+Competitiveness!$O44</f>
        <v>0</v>
      </c>
      <c r="F39" s="174">
        <f>+'Tourism and Conservation'!$O44</f>
        <v>0</v>
      </c>
      <c r="G39" s="174">
        <f>+'Market Access'!$O44</f>
        <v>0</v>
      </c>
      <c r="H39" s="174">
        <f>+'Communication &amp; Networking'!$O44</f>
        <v>0</v>
      </c>
      <c r="I39" s="174">
        <f>+'Community Benefits from Tourism'!$O44</f>
        <v>0</v>
      </c>
      <c r="J39" s="174">
        <f>+'Workforce Development'!$O44</f>
        <v>0</v>
      </c>
      <c r="K39" s="174">
        <f>+'Monitoring &amp; Evaluation'!$O44</f>
        <v>0</v>
      </c>
      <c r="L39" s="175">
        <f t="shared" si="2"/>
        <v>0</v>
      </c>
    </row>
    <row r="40" spans="1:12" ht="12.75">
      <c r="A40" s="164" t="s">
        <v>151</v>
      </c>
      <c r="B40" s="172"/>
      <c r="C40" s="173" t="s">
        <v>92</v>
      </c>
      <c r="D40" s="174">
        <f>+Policy!$O45</f>
        <v>0</v>
      </c>
      <c r="E40" s="174">
        <f>+Competitiveness!$O45</f>
        <v>0</v>
      </c>
      <c r="F40" s="174">
        <f>+'Tourism and Conservation'!$O45</f>
        <v>0</v>
      </c>
      <c r="G40" s="174">
        <f>+'Market Access'!$O45</f>
        <v>0</v>
      </c>
      <c r="H40" s="174">
        <f>+'Communication &amp; Networking'!$O45</f>
        <v>0</v>
      </c>
      <c r="I40" s="174">
        <f>+'Community Benefits from Tourism'!$O45</f>
        <v>0</v>
      </c>
      <c r="J40" s="174">
        <f>+'Workforce Development'!$O45</f>
        <v>0</v>
      </c>
      <c r="K40" s="174">
        <f>+'Monitoring &amp; Evaluation'!$O45</f>
        <v>0</v>
      </c>
      <c r="L40" s="175">
        <f t="shared" si="2"/>
        <v>0</v>
      </c>
    </row>
    <row r="41" spans="1:12" ht="12.75">
      <c r="A41" s="164" t="s">
        <v>152</v>
      </c>
      <c r="B41" s="172"/>
      <c r="C41" s="173" t="s">
        <v>92</v>
      </c>
      <c r="D41" s="174">
        <f>+Policy!$O46</f>
        <v>0</v>
      </c>
      <c r="E41" s="174">
        <f>+Competitiveness!$O46</f>
        <v>0</v>
      </c>
      <c r="F41" s="174">
        <f>+'Tourism and Conservation'!$O46</f>
        <v>0</v>
      </c>
      <c r="G41" s="174">
        <f>+'Market Access'!$O46</f>
        <v>0</v>
      </c>
      <c r="H41" s="174">
        <f>+'Communication &amp; Networking'!$O46</f>
        <v>0</v>
      </c>
      <c r="I41" s="174">
        <f>+'Community Benefits from Tourism'!$O46</f>
        <v>0</v>
      </c>
      <c r="J41" s="174">
        <f>+'Workforce Development'!$O46</f>
        <v>0</v>
      </c>
      <c r="K41" s="174">
        <f>+'Monitoring &amp; Evaluation'!$O46</f>
        <v>0</v>
      </c>
      <c r="L41" s="175">
        <f t="shared" si="2"/>
        <v>0</v>
      </c>
    </row>
    <row r="42" spans="1:12" ht="12.75">
      <c r="A42" s="164" t="s">
        <v>153</v>
      </c>
      <c r="B42" s="172"/>
      <c r="C42" s="173" t="s">
        <v>92</v>
      </c>
      <c r="D42" s="174">
        <f>+Policy!$O47</f>
        <v>0</v>
      </c>
      <c r="E42" s="174">
        <f>+Competitiveness!$O47</f>
        <v>0</v>
      </c>
      <c r="F42" s="174">
        <f>+'Tourism and Conservation'!$O47</f>
        <v>0</v>
      </c>
      <c r="G42" s="174">
        <f>+'Market Access'!$O47</f>
        <v>0</v>
      </c>
      <c r="H42" s="174">
        <f>+'Communication &amp; Networking'!$O47</f>
        <v>0</v>
      </c>
      <c r="I42" s="174">
        <f>+'Community Benefits from Tourism'!$O47</f>
        <v>0</v>
      </c>
      <c r="J42" s="174">
        <f>+'Workforce Development'!$O47</f>
        <v>0</v>
      </c>
      <c r="K42" s="174">
        <f>+'Monitoring &amp; Evaluation'!$O47</f>
        <v>0</v>
      </c>
      <c r="L42" s="175">
        <f t="shared" si="2"/>
        <v>0</v>
      </c>
    </row>
    <row r="43" spans="1:12" ht="12.75">
      <c r="A43" s="164" t="s">
        <v>154</v>
      </c>
      <c r="B43" s="172"/>
      <c r="C43" s="173" t="s">
        <v>92</v>
      </c>
      <c r="D43" s="174">
        <f>+Policy!$O48</f>
        <v>0</v>
      </c>
      <c r="E43" s="174">
        <f>+Competitiveness!$O48</f>
        <v>0</v>
      </c>
      <c r="F43" s="174">
        <f>+'Tourism and Conservation'!$O48</f>
        <v>0</v>
      </c>
      <c r="G43" s="174">
        <f>+'Market Access'!$O48</f>
        <v>0</v>
      </c>
      <c r="H43" s="174">
        <f>+'Communication &amp; Networking'!$O48</f>
        <v>0</v>
      </c>
      <c r="I43" s="174">
        <f>+'Community Benefits from Tourism'!$O48</f>
        <v>0</v>
      </c>
      <c r="J43" s="174">
        <f>+'Workforce Development'!$O48</f>
        <v>0</v>
      </c>
      <c r="K43" s="174">
        <f>+'Monitoring &amp; Evaluation'!$O48</f>
        <v>0</v>
      </c>
      <c r="L43" s="175">
        <f t="shared" si="2"/>
        <v>0</v>
      </c>
    </row>
    <row r="44" spans="1:12" ht="12.75">
      <c r="A44" s="164" t="s">
        <v>155</v>
      </c>
      <c r="B44" s="172"/>
      <c r="C44" s="173"/>
      <c r="D44" s="174">
        <f>+Policy!$O49</f>
        <v>0</v>
      </c>
      <c r="E44" s="174">
        <f>+Competitiveness!$O49</f>
        <v>0</v>
      </c>
      <c r="F44" s="174">
        <f>+'Tourism and Conservation'!$O49</f>
        <v>0</v>
      </c>
      <c r="G44" s="174">
        <f>+'Market Access'!$O49</f>
        <v>0</v>
      </c>
      <c r="H44" s="174">
        <f>+'Communication &amp; Networking'!$O49</f>
        <v>0</v>
      </c>
      <c r="I44" s="174">
        <f>+'Community Benefits from Tourism'!$O49</f>
        <v>0</v>
      </c>
      <c r="J44" s="174">
        <f>+'Workforce Development'!$O49</f>
        <v>0</v>
      </c>
      <c r="K44" s="174">
        <f>+'Monitoring &amp; Evaluation'!$O49</f>
        <v>0</v>
      </c>
      <c r="L44" s="175">
        <f t="shared" si="2"/>
        <v>0</v>
      </c>
    </row>
    <row r="45" spans="1:12" ht="12.75">
      <c r="A45" s="19" t="s">
        <v>22</v>
      </c>
      <c r="B45" s="172"/>
      <c r="C45" s="173"/>
      <c r="D45" s="174">
        <f>+Policy!$O50</f>
        <v>0</v>
      </c>
      <c r="E45" s="174">
        <f>+Competitiveness!$O50</f>
        <v>0</v>
      </c>
      <c r="F45" s="174">
        <f>+'Tourism and Conservation'!$O50</f>
        <v>0</v>
      </c>
      <c r="G45" s="174">
        <f>+'Market Access'!$O50</f>
        <v>0</v>
      </c>
      <c r="H45" s="174">
        <f>+'Communication &amp; Networking'!$O50</f>
        <v>0</v>
      </c>
      <c r="I45" s="174">
        <f>+'Community Benefits from Tourism'!$O50</f>
        <v>0</v>
      </c>
      <c r="J45" s="174">
        <f>+'Workforce Development'!$O50</f>
        <v>0</v>
      </c>
      <c r="K45" s="174">
        <f>+'Monitoring &amp; Evaluation'!$O50</f>
        <v>0</v>
      </c>
      <c r="L45" s="175">
        <f t="shared" si="2"/>
        <v>0</v>
      </c>
    </row>
    <row r="46" spans="1:12" ht="12.75">
      <c r="A46" s="164" t="s">
        <v>156</v>
      </c>
      <c r="B46" s="172"/>
      <c r="C46" s="173" t="s">
        <v>92</v>
      </c>
      <c r="D46" s="174">
        <f>+Policy!$O51</f>
        <v>0</v>
      </c>
      <c r="E46" s="174">
        <f>+Competitiveness!$O51</f>
        <v>0</v>
      </c>
      <c r="F46" s="174">
        <f>+'Tourism and Conservation'!$O51</f>
        <v>0</v>
      </c>
      <c r="G46" s="174">
        <f>+'Market Access'!$O51</f>
        <v>0</v>
      </c>
      <c r="H46" s="174">
        <f>+'Communication &amp; Networking'!$O51</f>
        <v>0</v>
      </c>
      <c r="I46" s="174">
        <f>+'Community Benefits from Tourism'!$O51</f>
        <v>0</v>
      </c>
      <c r="J46" s="174">
        <f>+'Workforce Development'!$O51</f>
        <v>0</v>
      </c>
      <c r="K46" s="174">
        <f>+'Monitoring &amp; Evaluation'!$O51</f>
        <v>0</v>
      </c>
      <c r="L46" s="175">
        <f t="shared" si="2"/>
        <v>0</v>
      </c>
    </row>
    <row r="47" spans="1:12" ht="12.75">
      <c r="A47" s="164" t="s">
        <v>157</v>
      </c>
      <c r="B47" s="172"/>
      <c r="C47" s="173" t="s">
        <v>92</v>
      </c>
      <c r="D47" s="174">
        <f>+Policy!$O52</f>
        <v>0</v>
      </c>
      <c r="E47" s="174">
        <f>+Competitiveness!$O52</f>
        <v>0</v>
      </c>
      <c r="F47" s="174">
        <f>+'Tourism and Conservation'!$O52</f>
        <v>0</v>
      </c>
      <c r="G47" s="174">
        <f>+'Market Access'!$O52</f>
        <v>0</v>
      </c>
      <c r="H47" s="174">
        <f>+'Communication &amp; Networking'!$O52</f>
        <v>0</v>
      </c>
      <c r="I47" s="174">
        <f>+'Community Benefits from Tourism'!$O52</f>
        <v>0</v>
      </c>
      <c r="J47" s="174">
        <f>+'Workforce Development'!$O52</f>
        <v>0</v>
      </c>
      <c r="K47" s="174">
        <f>+'Monitoring &amp; Evaluation'!$O52</f>
        <v>0</v>
      </c>
      <c r="L47" s="175">
        <f t="shared" si="2"/>
        <v>0</v>
      </c>
    </row>
    <row r="48" spans="1:12" ht="12.75">
      <c r="A48" s="164" t="s">
        <v>158</v>
      </c>
      <c r="B48" s="172"/>
      <c r="C48" s="173" t="s">
        <v>92</v>
      </c>
      <c r="D48" s="174">
        <f>+Policy!$O53</f>
        <v>0</v>
      </c>
      <c r="E48" s="174">
        <f>+Competitiveness!$O53</f>
        <v>0</v>
      </c>
      <c r="F48" s="174">
        <f>+'Tourism and Conservation'!$O53</f>
        <v>0</v>
      </c>
      <c r="G48" s="174">
        <f>+'Market Access'!$O53</f>
        <v>0</v>
      </c>
      <c r="H48" s="174">
        <f>+'Communication &amp; Networking'!$O53</f>
        <v>0</v>
      </c>
      <c r="I48" s="174">
        <f>+'Community Benefits from Tourism'!$O53</f>
        <v>0</v>
      </c>
      <c r="J48" s="174">
        <f>+'Workforce Development'!$O53</f>
        <v>0</v>
      </c>
      <c r="K48" s="174">
        <f>+'Monitoring &amp; Evaluation'!$O53</f>
        <v>0</v>
      </c>
      <c r="L48" s="175">
        <f t="shared" si="2"/>
        <v>0</v>
      </c>
    </row>
    <row r="49" spans="1:12" ht="12.75">
      <c r="A49" s="164" t="s">
        <v>159</v>
      </c>
      <c r="B49" s="172"/>
      <c r="C49" s="173"/>
      <c r="D49" s="174">
        <f>+Policy!$O54</f>
        <v>0</v>
      </c>
      <c r="E49" s="174">
        <f>+Competitiveness!$O54</f>
        <v>0</v>
      </c>
      <c r="F49" s="174">
        <f>+'Tourism and Conservation'!$O54</f>
        <v>0</v>
      </c>
      <c r="G49" s="174">
        <f>+'Market Access'!$O54</f>
        <v>0</v>
      </c>
      <c r="H49" s="174">
        <f>+'Communication &amp; Networking'!$O54</f>
        <v>0</v>
      </c>
      <c r="I49" s="174">
        <f>+'Community Benefits from Tourism'!$O54</f>
        <v>0</v>
      </c>
      <c r="J49" s="174">
        <f>+'Workforce Development'!$O54</f>
        <v>0</v>
      </c>
      <c r="K49" s="174">
        <f>+'Monitoring &amp; Evaluation'!$O54</f>
        <v>0</v>
      </c>
      <c r="L49" s="175">
        <f t="shared" si="2"/>
        <v>0</v>
      </c>
    </row>
    <row r="50" spans="1:12" ht="12" customHeight="1">
      <c r="A50" s="164" t="s">
        <v>160</v>
      </c>
      <c r="B50" s="172"/>
      <c r="C50" s="173" t="s">
        <v>92</v>
      </c>
      <c r="D50" s="174">
        <f>+Policy!$O55</f>
        <v>0</v>
      </c>
      <c r="E50" s="174">
        <f>+Competitiveness!$O55</f>
        <v>0</v>
      </c>
      <c r="F50" s="174">
        <f>+'Tourism and Conservation'!$O55</f>
        <v>0</v>
      </c>
      <c r="G50" s="174">
        <f>+'Market Access'!$O55</f>
        <v>0</v>
      </c>
      <c r="H50" s="174">
        <f>+'Communication &amp; Networking'!$O55</f>
        <v>0</v>
      </c>
      <c r="I50" s="174">
        <f>+'Community Benefits from Tourism'!$O55</f>
        <v>0</v>
      </c>
      <c r="J50" s="174">
        <f>+'Workforce Development'!$O55</f>
        <v>0</v>
      </c>
      <c r="K50" s="174">
        <f>+'Monitoring &amp; Evaluation'!$O55</f>
        <v>0</v>
      </c>
      <c r="L50" s="175">
        <f t="shared" si="2"/>
        <v>0</v>
      </c>
    </row>
    <row r="51" spans="1:15" s="16" customFormat="1" ht="13.5" thickBot="1">
      <c r="A51" s="21" t="s">
        <v>23</v>
      </c>
      <c r="B51" s="22"/>
      <c r="C51" s="23"/>
      <c r="D51" s="24">
        <f>SUM(D35:D50)</f>
        <v>0</v>
      </c>
      <c r="E51" s="24">
        <f aca="true" t="shared" si="3" ref="E51:K51">SUM(E35:E50)</f>
        <v>0</v>
      </c>
      <c r="F51" s="24">
        <f t="shared" si="3"/>
        <v>0</v>
      </c>
      <c r="G51" s="24">
        <f t="shared" si="3"/>
        <v>0</v>
      </c>
      <c r="H51" s="24">
        <f t="shared" si="3"/>
        <v>0</v>
      </c>
      <c r="I51" s="24">
        <f t="shared" si="3"/>
        <v>0</v>
      </c>
      <c r="J51" s="24">
        <f t="shared" si="3"/>
        <v>0</v>
      </c>
      <c r="K51" s="24">
        <f t="shared" si="3"/>
        <v>0</v>
      </c>
      <c r="L51" s="25">
        <f t="shared" si="2"/>
        <v>0</v>
      </c>
      <c r="M51" s="16">
        <f>SUM(L37:L50)</f>
        <v>0</v>
      </c>
      <c r="O51" s="176"/>
    </row>
    <row r="52" spans="1:15" s="16" customFormat="1" ht="20.25" customHeight="1" thickBot="1">
      <c r="A52" s="26" t="s">
        <v>24</v>
      </c>
      <c r="B52" s="27"/>
      <c r="C52" s="177"/>
      <c r="D52" s="151">
        <f>+D34+D51</f>
        <v>0</v>
      </c>
      <c r="E52" s="151">
        <f aca="true" t="shared" si="4" ref="E52:K52">+E34+E51</f>
        <v>0</v>
      </c>
      <c r="F52" s="151">
        <f t="shared" si="4"/>
        <v>0</v>
      </c>
      <c r="G52" s="151">
        <f t="shared" si="4"/>
        <v>0</v>
      </c>
      <c r="H52" s="151">
        <f t="shared" si="4"/>
        <v>0</v>
      </c>
      <c r="I52" s="151">
        <f t="shared" si="4"/>
        <v>0</v>
      </c>
      <c r="J52" s="151">
        <f t="shared" si="4"/>
        <v>0</v>
      </c>
      <c r="K52" s="151">
        <f t="shared" si="4"/>
        <v>0</v>
      </c>
      <c r="L52" s="28">
        <f t="shared" si="2"/>
        <v>0</v>
      </c>
      <c r="M52" s="16">
        <f>+L51+L34</f>
        <v>0</v>
      </c>
      <c r="O52" s="176"/>
    </row>
  </sheetData>
  <printOptions horizontalCentered="1"/>
  <pageMargins left="0.38" right="0.39" top="0.69" bottom="0.63" header="0.5" footer="0.5"/>
  <pageSetup fitToHeight="0"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Sheet3"/>
  <dimension ref="A1:T110"/>
  <sheetViews>
    <sheetView view="pageBreakPreview" zoomScale="60" zoomScaleNormal="75" workbookViewId="0" topLeftCell="A1">
      <selection activeCell="A1" sqref="A1"/>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4.57421875" style="13" bestFit="1" customWidth="1"/>
    <col min="7" max="7" width="12.8515625" style="15" customWidth="1"/>
    <col min="8" max="8" width="17.28125" style="13" bestFit="1" customWidth="1"/>
    <col min="9" max="9" width="12.8515625" style="15" customWidth="1"/>
    <col min="10" max="10" width="13.8515625" style="13" bestFit="1" customWidth="1"/>
    <col min="11" max="11" width="12.8515625" style="15" hidden="1" customWidth="1"/>
    <col min="12" max="12" width="16.57421875" style="13" hidden="1" customWidth="1"/>
    <col min="13" max="13" width="12.8515625" style="15" hidden="1" customWidth="1"/>
    <col min="14" max="14" width="16.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row>
    <row r="7" ht="15.75" thickBot="1">
      <c r="A7" s="224" t="s">
        <v>167</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t="s">
        <v>96</v>
      </c>
      <c r="I13" s="155"/>
      <c r="J13" s="156"/>
      <c r="K13" s="155"/>
      <c r="L13" s="156"/>
      <c r="M13" s="155"/>
      <c r="N13" s="156"/>
      <c r="O13" s="155"/>
      <c r="P13" s="156"/>
      <c r="Q13" s="155"/>
      <c r="R13" s="246"/>
    </row>
    <row r="14" spans="1:18" ht="12.75">
      <c r="A14" s="32" t="str">
        <f>LOE!A14</f>
        <v>Field Staff 1</v>
      </c>
      <c r="B14" s="49">
        <f>LOE!B14</f>
        <v>0</v>
      </c>
      <c r="C14" s="162">
        <v>100</v>
      </c>
      <c r="D14" s="33" t="s">
        <v>34</v>
      </c>
      <c r="E14" s="20">
        <v>0</v>
      </c>
      <c r="F14" s="40">
        <f>ROUND($C14*E14*Constants!B$23,0)</f>
        <v>0</v>
      </c>
      <c r="G14" s="20">
        <v>0</v>
      </c>
      <c r="H14" s="40">
        <f>ROUND($C14*G14*Constants!D$23,0)</f>
        <v>0</v>
      </c>
      <c r="I14" s="20">
        <v>0</v>
      </c>
      <c r="J14" s="40">
        <f>ROUND($C14*I14*Constants!F$23,0)</f>
        <v>0</v>
      </c>
      <c r="K14" s="20">
        <v>0</v>
      </c>
      <c r="L14" s="40">
        <f>ROUND($C14*K14*Constants!H$23,0)</f>
        <v>0</v>
      </c>
      <c r="M14" s="20">
        <v>0</v>
      </c>
      <c r="N14" s="40">
        <f>ROUND($C14*M14*Constants!J$23,0)</f>
        <v>0</v>
      </c>
      <c r="O14" s="20">
        <f>+E14+G14+I14+K14+M14</f>
        <v>0</v>
      </c>
      <c r="P14" s="40">
        <f>+F14+H14+J14+L14+N14</f>
        <v>0</v>
      </c>
      <c r="Q14" s="20"/>
      <c r="R14" s="247"/>
    </row>
    <row r="15" spans="1:18" ht="12.75">
      <c r="A15" s="32" t="str">
        <f>LOE!A15</f>
        <v>Field Staff 2</v>
      </c>
      <c r="B15" s="49">
        <f>LOE!B15</f>
        <v>0</v>
      </c>
      <c r="C15" s="162"/>
      <c r="D15" s="33" t="s">
        <v>34</v>
      </c>
      <c r="E15" s="20">
        <v>0</v>
      </c>
      <c r="F15" s="40">
        <f>ROUND($C15*E15*Constants!B$23,0)</f>
        <v>0</v>
      </c>
      <c r="G15" s="20">
        <v>0</v>
      </c>
      <c r="H15" s="40">
        <f>ROUND($C15*G15*Constants!D$23,0)</f>
        <v>0</v>
      </c>
      <c r="I15" s="20">
        <v>0</v>
      </c>
      <c r="J15" s="40">
        <f>ROUND($C15*I15*Constants!F$23,0)</f>
        <v>0</v>
      </c>
      <c r="K15" s="20">
        <v>0</v>
      </c>
      <c r="L15" s="40">
        <f>ROUND($C15*K15*Constants!H$23,0)</f>
        <v>0</v>
      </c>
      <c r="M15" s="20">
        <v>0</v>
      </c>
      <c r="N15" s="40">
        <f>ROUND($C15*M15*Constants!J$23,0)</f>
        <v>0</v>
      </c>
      <c r="O15" s="20">
        <f aca="true" t="shared" si="0" ref="O15:O30">+E15+G15+I15+K15+M15</f>
        <v>0</v>
      </c>
      <c r="P15" s="40">
        <f aca="true" t="shared" si="1" ref="P15:P30">+F15+H15+J15+L15+N15</f>
        <v>0</v>
      </c>
      <c r="Q15" s="20"/>
      <c r="R15" s="247"/>
    </row>
    <row r="16" spans="1:18" ht="12.75">
      <c r="A16" s="32" t="str">
        <f>LOE!A16</f>
        <v>Field Staff 3</v>
      </c>
      <c r="B16" s="49">
        <f>LOE!B16</f>
        <v>0</v>
      </c>
      <c r="C16" s="162"/>
      <c r="D16" s="33" t="s">
        <v>34</v>
      </c>
      <c r="E16" s="20">
        <v>0</v>
      </c>
      <c r="F16" s="40">
        <f>ROUND($C16*E16*Constants!B$23,0)</f>
        <v>0</v>
      </c>
      <c r="G16" s="20">
        <v>0</v>
      </c>
      <c r="H16" s="40">
        <f>ROUND($C16*G16*Constants!D$23,0)</f>
        <v>0</v>
      </c>
      <c r="I16" s="20">
        <v>0</v>
      </c>
      <c r="J16" s="40">
        <f>ROUND($C16*I16*Constants!F$23,0)</f>
        <v>0</v>
      </c>
      <c r="K16" s="20">
        <v>0</v>
      </c>
      <c r="L16" s="40">
        <f>ROUND($C16*K16*Constants!H$23,0)</f>
        <v>0</v>
      </c>
      <c r="M16" s="20">
        <v>0</v>
      </c>
      <c r="N16" s="40">
        <f>ROUND($C16*M16*Constants!J$23,0)</f>
        <v>0</v>
      </c>
      <c r="O16" s="20">
        <f t="shared" si="0"/>
        <v>0</v>
      </c>
      <c r="P16" s="40">
        <f t="shared" si="1"/>
        <v>0</v>
      </c>
      <c r="Q16" s="20"/>
      <c r="R16" s="247"/>
    </row>
    <row r="17" spans="1:18" ht="12.75">
      <c r="A17" s="32" t="str">
        <f>LOE!A17</f>
        <v>Field Staff 4</v>
      </c>
      <c r="B17" s="49">
        <f>LOE!B17</f>
        <v>0</v>
      </c>
      <c r="C17" s="162"/>
      <c r="D17" s="33" t="s">
        <v>34</v>
      </c>
      <c r="E17" s="20">
        <v>0</v>
      </c>
      <c r="F17" s="40">
        <f>ROUND($C17*E17*Constants!B$23,0)</f>
        <v>0</v>
      </c>
      <c r="G17" s="20">
        <v>0</v>
      </c>
      <c r="H17" s="40">
        <f>ROUND($C17*G17*Constants!D$23,0)</f>
        <v>0</v>
      </c>
      <c r="I17" s="20">
        <v>0</v>
      </c>
      <c r="J17" s="40">
        <f>ROUND($C17*I17*Constants!F$23,0)</f>
        <v>0</v>
      </c>
      <c r="K17" s="20">
        <v>0</v>
      </c>
      <c r="L17" s="40">
        <f>ROUND($C17*K17*Constants!H$23,0)</f>
        <v>0</v>
      </c>
      <c r="M17" s="20">
        <v>0</v>
      </c>
      <c r="N17" s="40">
        <f>ROUND($C17*M17*Constants!J$23,0)</f>
        <v>0</v>
      </c>
      <c r="O17" s="20">
        <f>+E17+G17+I17+K17+M17</f>
        <v>0</v>
      </c>
      <c r="P17" s="40">
        <f>+F17+H17+J17+L17+N17</f>
        <v>0</v>
      </c>
      <c r="Q17" s="20"/>
      <c r="R17" s="247"/>
    </row>
    <row r="18" spans="1:18" ht="12.75">
      <c r="A18" s="32" t="str">
        <f>LOE!A18</f>
        <v>Field Staff 5</v>
      </c>
      <c r="B18" s="49">
        <f>LOE!B18</f>
        <v>0</v>
      </c>
      <c r="C18" s="162"/>
      <c r="D18" s="33" t="s">
        <v>34</v>
      </c>
      <c r="E18" s="20">
        <v>0</v>
      </c>
      <c r="F18" s="40">
        <f>ROUND($C18*E18*Constants!B$23,0)</f>
        <v>0</v>
      </c>
      <c r="G18" s="20">
        <v>0</v>
      </c>
      <c r="H18" s="40">
        <f>ROUND($C18*G18*Constants!D$23,0)</f>
        <v>0</v>
      </c>
      <c r="I18" s="20">
        <v>0</v>
      </c>
      <c r="J18" s="40">
        <f>ROUND($C18*I18*Constants!F$23,0)</f>
        <v>0</v>
      </c>
      <c r="K18" s="20">
        <v>0</v>
      </c>
      <c r="L18" s="40">
        <f>ROUND($C18*K18*Constants!H$23,0)</f>
        <v>0</v>
      </c>
      <c r="M18" s="20">
        <v>0</v>
      </c>
      <c r="N18" s="40">
        <f>ROUND($C18*M18*Constants!J$23,0)</f>
        <v>0</v>
      </c>
      <c r="O18" s="20">
        <f t="shared" si="0"/>
        <v>0</v>
      </c>
      <c r="P18" s="40">
        <f t="shared" si="1"/>
        <v>0</v>
      </c>
      <c r="Q18" s="20"/>
      <c r="R18" s="247"/>
    </row>
    <row r="19" spans="1:18" ht="12.75">
      <c r="A19" s="32" t="str">
        <f>LOE!A19</f>
        <v>Field Staff 6</v>
      </c>
      <c r="B19" s="49">
        <f>LOE!B19</f>
        <v>0</v>
      </c>
      <c r="C19" s="162"/>
      <c r="D19" s="33" t="s">
        <v>34</v>
      </c>
      <c r="E19" s="20">
        <v>0</v>
      </c>
      <c r="F19" s="40">
        <f>ROUND($C19*E19*Constants!B$23,0)</f>
        <v>0</v>
      </c>
      <c r="G19" s="20">
        <v>0</v>
      </c>
      <c r="H19" s="40">
        <f>ROUND($C19*G19*Constants!D$23,0)</f>
        <v>0</v>
      </c>
      <c r="I19" s="20">
        <v>0</v>
      </c>
      <c r="J19" s="40">
        <f>ROUND($C19*I19*Constants!F$23,0)</f>
        <v>0</v>
      </c>
      <c r="K19" s="20">
        <v>0</v>
      </c>
      <c r="L19" s="40">
        <f>ROUND($C19*K19*Constants!H$23,0)</f>
        <v>0</v>
      </c>
      <c r="M19" s="20">
        <v>0</v>
      </c>
      <c r="N19" s="40">
        <f>ROUND($C19*M19*Constants!J$23,0)</f>
        <v>0</v>
      </c>
      <c r="O19" s="20">
        <f t="shared" si="0"/>
        <v>0</v>
      </c>
      <c r="P19" s="40">
        <f t="shared" si="1"/>
        <v>0</v>
      </c>
      <c r="Q19" s="20"/>
      <c r="R19" s="247"/>
    </row>
    <row r="20" spans="1:18" ht="12.75">
      <c r="A20" s="32" t="str">
        <f>LOE!A20</f>
        <v>Field Staff 7</v>
      </c>
      <c r="B20" s="49">
        <f>LOE!B20</f>
        <v>0</v>
      </c>
      <c r="C20" s="162"/>
      <c r="D20" s="33" t="s">
        <v>34</v>
      </c>
      <c r="E20" s="20">
        <v>0</v>
      </c>
      <c r="F20" s="40">
        <f>ROUND($C20*E20*Constants!B$23,0)</f>
        <v>0</v>
      </c>
      <c r="G20" s="20">
        <v>0</v>
      </c>
      <c r="H20" s="40">
        <f>ROUND($C20*G20*Constants!D$23,0)</f>
        <v>0</v>
      </c>
      <c r="I20" s="20">
        <v>0</v>
      </c>
      <c r="J20" s="40">
        <f>ROUND($C20*I20*Constants!F$23,0)</f>
        <v>0</v>
      </c>
      <c r="K20" s="20">
        <v>0</v>
      </c>
      <c r="L20" s="40">
        <f>ROUND($C20*K20*Constants!H$23,0)</f>
        <v>0</v>
      </c>
      <c r="M20" s="20">
        <v>0</v>
      </c>
      <c r="N20" s="40">
        <f>ROUND($C20*M20*Constants!J$23,0)</f>
        <v>0</v>
      </c>
      <c r="O20" s="20">
        <f t="shared" si="0"/>
        <v>0</v>
      </c>
      <c r="P20" s="40">
        <f t="shared" si="1"/>
        <v>0</v>
      </c>
      <c r="Q20" s="20"/>
      <c r="R20" s="247"/>
    </row>
    <row r="21" spans="1:18" ht="12.75">
      <c r="A21" s="32" t="str">
        <f>LOE!A21</f>
        <v>Field Staff 8</v>
      </c>
      <c r="B21" s="49">
        <f>LOE!B21</f>
        <v>0</v>
      </c>
      <c r="C21" s="162"/>
      <c r="D21" s="33" t="s">
        <v>34</v>
      </c>
      <c r="E21" s="20">
        <v>0</v>
      </c>
      <c r="F21" s="40">
        <f>ROUND($C21*E21*Constants!B$23,0)</f>
        <v>0</v>
      </c>
      <c r="G21" s="20">
        <v>0</v>
      </c>
      <c r="H21" s="40">
        <f>ROUND($C21*G21*Constants!D$23,0)</f>
        <v>0</v>
      </c>
      <c r="I21" s="20">
        <v>0</v>
      </c>
      <c r="J21" s="40">
        <f>ROUND($C21*I21*Constants!F$23,0)</f>
        <v>0</v>
      </c>
      <c r="K21" s="20">
        <v>0</v>
      </c>
      <c r="L21" s="40">
        <f>ROUND($C21*K21*Constants!H$23,0)</f>
        <v>0</v>
      </c>
      <c r="M21" s="20">
        <v>0</v>
      </c>
      <c r="N21" s="40">
        <f>ROUND($C21*M21*Constants!J$23,0)</f>
        <v>0</v>
      </c>
      <c r="O21" s="20">
        <f t="shared" si="0"/>
        <v>0</v>
      </c>
      <c r="P21" s="40">
        <f t="shared" si="1"/>
        <v>0</v>
      </c>
      <c r="Q21" s="20"/>
      <c r="R21" s="247"/>
    </row>
    <row r="22" spans="1:18" ht="12.75">
      <c r="A22" s="32" t="str">
        <f>LOE!A22</f>
        <v>Field Staff 9</v>
      </c>
      <c r="B22" s="49">
        <f>LOE!B22</f>
        <v>0</v>
      </c>
      <c r="C22" s="192"/>
      <c r="D22" s="33" t="s">
        <v>34</v>
      </c>
      <c r="E22" s="20">
        <v>0</v>
      </c>
      <c r="F22" s="40">
        <f>ROUND($C22*E22*Constants!B$23,0)</f>
        <v>0</v>
      </c>
      <c r="G22" s="20">
        <v>0</v>
      </c>
      <c r="H22" s="40">
        <f>ROUND($C22*G22*Constants!D$23,0)</f>
        <v>0</v>
      </c>
      <c r="I22" s="20">
        <v>0</v>
      </c>
      <c r="J22" s="40">
        <f>ROUND($C22*I22*Constants!F$23,0)</f>
        <v>0</v>
      </c>
      <c r="K22" s="20">
        <v>0</v>
      </c>
      <c r="L22" s="40">
        <f>ROUND($C22*K22*Constants!H$23,0)</f>
        <v>0</v>
      </c>
      <c r="M22" s="20">
        <v>0</v>
      </c>
      <c r="N22" s="40">
        <f>ROUND($C22*M22*Constants!J$23,0)</f>
        <v>0</v>
      </c>
      <c r="O22" s="20">
        <f t="shared" si="0"/>
        <v>0</v>
      </c>
      <c r="P22" s="40">
        <f t="shared" si="1"/>
        <v>0</v>
      </c>
      <c r="Q22" s="20"/>
      <c r="R22" s="247"/>
    </row>
    <row r="23" spans="1:18" ht="12.75">
      <c r="A23" s="32" t="str">
        <f>LOE!A23</f>
        <v>Field Staff 10</v>
      </c>
      <c r="B23" s="49">
        <f>LOE!B23</f>
        <v>0</v>
      </c>
      <c r="C23" s="192"/>
      <c r="D23" s="33" t="s">
        <v>34</v>
      </c>
      <c r="E23" s="20">
        <v>0</v>
      </c>
      <c r="F23" s="40">
        <f>ROUND($C23*E23*Constants!B$23,0)</f>
        <v>0</v>
      </c>
      <c r="G23" s="20">
        <v>0</v>
      </c>
      <c r="H23" s="40">
        <f>ROUND($C23*G23*Constants!D$23,0)</f>
        <v>0</v>
      </c>
      <c r="I23" s="20">
        <v>0</v>
      </c>
      <c r="J23" s="40">
        <f>ROUND($C23*I23*Constants!F$23,0)</f>
        <v>0</v>
      </c>
      <c r="K23" s="20">
        <v>0</v>
      </c>
      <c r="L23" s="40">
        <f>ROUND($C23*K23*Constants!H$23,0)</f>
        <v>0</v>
      </c>
      <c r="M23" s="20">
        <v>0</v>
      </c>
      <c r="N23" s="40">
        <f>ROUND($C23*M23*Constants!J$23,0)</f>
        <v>0</v>
      </c>
      <c r="O23" s="20">
        <f t="shared" si="0"/>
        <v>0</v>
      </c>
      <c r="P23" s="40">
        <f t="shared" si="1"/>
        <v>0</v>
      </c>
      <c r="Q23" s="20"/>
      <c r="R23" s="247"/>
    </row>
    <row r="24" spans="1:18" ht="12.75">
      <c r="A24" s="32" t="str">
        <f>LOE!A24</f>
        <v>Field Staff 11</v>
      </c>
      <c r="B24" s="49">
        <f>LOE!B24</f>
        <v>0</v>
      </c>
      <c r="C24" s="192"/>
      <c r="D24" s="33" t="s">
        <v>34</v>
      </c>
      <c r="E24" s="20">
        <v>0</v>
      </c>
      <c r="F24" s="40">
        <f>ROUND($C24*E24*Constants!B$23,0)</f>
        <v>0</v>
      </c>
      <c r="G24" s="20">
        <v>0</v>
      </c>
      <c r="H24" s="40">
        <f>ROUND($C24*G24*Constants!D$23,0)</f>
        <v>0</v>
      </c>
      <c r="I24" s="20">
        <v>0</v>
      </c>
      <c r="J24" s="40">
        <f>ROUND($C24*I24*Constants!F$23,0)</f>
        <v>0</v>
      </c>
      <c r="K24" s="20">
        <v>0</v>
      </c>
      <c r="L24" s="40">
        <f>ROUND($C24*K24*Constants!H$23,0)</f>
        <v>0</v>
      </c>
      <c r="M24" s="20">
        <v>0</v>
      </c>
      <c r="N24" s="40">
        <f>ROUND($C24*M24*Constants!J$23,0)</f>
        <v>0</v>
      </c>
      <c r="O24" s="20">
        <f t="shared" si="0"/>
        <v>0</v>
      </c>
      <c r="P24" s="40">
        <f t="shared" si="1"/>
        <v>0</v>
      </c>
      <c r="Q24" s="20"/>
      <c r="R24" s="247"/>
    </row>
    <row r="25" spans="1:18" ht="12.75">
      <c r="A25" s="32" t="str">
        <f>LOE!A25</f>
        <v>Field Staff 12</v>
      </c>
      <c r="B25" s="49">
        <f>LOE!B25</f>
        <v>0</v>
      </c>
      <c r="C25" s="162"/>
      <c r="D25" s="33" t="s">
        <v>34</v>
      </c>
      <c r="E25" s="20">
        <v>0</v>
      </c>
      <c r="F25" s="40">
        <f>ROUND($C25*E25*Constants!B$23,0)</f>
        <v>0</v>
      </c>
      <c r="G25" s="20">
        <v>0</v>
      </c>
      <c r="H25" s="40">
        <f>ROUND($C25*G25*Constants!D$23,0)</f>
        <v>0</v>
      </c>
      <c r="I25" s="20">
        <v>0</v>
      </c>
      <c r="J25" s="40">
        <f>ROUND($C25*I25*Constants!F$23,0)</f>
        <v>0</v>
      </c>
      <c r="K25" s="20">
        <v>0</v>
      </c>
      <c r="L25" s="40">
        <f>ROUND($C25*K25*Constants!H$23,0)</f>
        <v>0</v>
      </c>
      <c r="M25" s="20">
        <v>0</v>
      </c>
      <c r="N25" s="40">
        <f>ROUND($C25*M25*Constants!J$23,0)</f>
        <v>0</v>
      </c>
      <c r="O25" s="20">
        <f t="shared" si="0"/>
        <v>0</v>
      </c>
      <c r="P25" s="40">
        <f t="shared" si="1"/>
        <v>0</v>
      </c>
      <c r="Q25" s="20"/>
      <c r="R25" s="247"/>
    </row>
    <row r="26" spans="1:18" ht="12.75">
      <c r="A26" s="34" t="s">
        <v>121</v>
      </c>
      <c r="B26" s="49"/>
      <c r="C26" s="162"/>
      <c r="D26" s="33"/>
      <c r="E26" s="20"/>
      <c r="F26" s="40"/>
      <c r="G26" s="20"/>
      <c r="H26" s="40"/>
      <c r="I26" s="20"/>
      <c r="J26" s="40"/>
      <c r="K26" s="20"/>
      <c r="L26" s="40"/>
      <c r="M26" s="20"/>
      <c r="N26" s="40"/>
      <c r="O26" s="20"/>
      <c r="P26" s="40"/>
      <c r="Q26" s="20"/>
      <c r="R26" s="247"/>
    </row>
    <row r="27" spans="1:18" ht="12.75">
      <c r="A27" s="32" t="str">
        <f>LOE!A27</f>
        <v>Home Office Staff 1</v>
      </c>
      <c r="B27" s="49">
        <f>LOE!B27</f>
        <v>0</v>
      </c>
      <c r="C27" s="192">
        <v>200</v>
      </c>
      <c r="D27" s="33" t="s">
        <v>34</v>
      </c>
      <c r="E27" s="20">
        <v>0</v>
      </c>
      <c r="F27" s="40">
        <f>ROUND($C27*E27*Constants!B$22,0)</f>
        <v>0</v>
      </c>
      <c r="G27" s="20">
        <v>0</v>
      </c>
      <c r="H27" s="40">
        <f>ROUND($C27*G27*Constants!D$22,0)</f>
        <v>0</v>
      </c>
      <c r="I27" s="20">
        <v>0</v>
      </c>
      <c r="J27" s="40">
        <f>ROUND($C27*I27*Constants!F$22,0)</f>
        <v>0</v>
      </c>
      <c r="K27" s="20">
        <v>0</v>
      </c>
      <c r="L27" s="40">
        <f>ROUND($C27*K27*Constants!H$22,0)</f>
        <v>0</v>
      </c>
      <c r="M27" s="20">
        <v>0</v>
      </c>
      <c r="N27" s="40">
        <f>ROUND($C27*M27*Constants!J$22,0)</f>
        <v>0</v>
      </c>
      <c r="O27" s="20">
        <f t="shared" si="0"/>
        <v>0</v>
      </c>
      <c r="P27" s="40">
        <f t="shared" si="1"/>
        <v>0</v>
      </c>
      <c r="Q27" s="20"/>
      <c r="R27" s="247"/>
    </row>
    <row r="28" spans="1:18" ht="12.75">
      <c r="A28" s="32" t="str">
        <f>LOE!A28</f>
        <v>Home Office Staff 2</v>
      </c>
      <c r="B28" s="49">
        <f>LOE!B28</f>
        <v>0</v>
      </c>
      <c r="C28" s="192"/>
      <c r="D28" s="33" t="s">
        <v>34</v>
      </c>
      <c r="E28" s="20">
        <v>0</v>
      </c>
      <c r="F28" s="40">
        <f>ROUND($C28*E28*Constants!B$22,0)</f>
        <v>0</v>
      </c>
      <c r="G28" s="20">
        <v>0</v>
      </c>
      <c r="H28" s="40">
        <f>ROUND($C28*G28*Constants!D$22,0)</f>
        <v>0</v>
      </c>
      <c r="I28" s="20">
        <v>0</v>
      </c>
      <c r="J28" s="40">
        <f>ROUND($C28*I28*Constants!F$22,0)</f>
        <v>0</v>
      </c>
      <c r="K28" s="20">
        <v>0</v>
      </c>
      <c r="L28" s="40">
        <f>ROUND($C28*K28*Constants!H$22,0)</f>
        <v>0</v>
      </c>
      <c r="M28" s="20">
        <v>0</v>
      </c>
      <c r="N28" s="40">
        <f>ROUND($C28*M28*Constants!J$22,0)</f>
        <v>0</v>
      </c>
      <c r="O28" s="20">
        <f t="shared" si="0"/>
        <v>0</v>
      </c>
      <c r="P28" s="40">
        <f t="shared" si="1"/>
        <v>0</v>
      </c>
      <c r="Q28" s="20"/>
      <c r="R28" s="247"/>
    </row>
    <row r="29" spans="1:18" ht="12.75">
      <c r="A29" s="32" t="str">
        <f>LOE!A29</f>
        <v>Home Office Staff 3</v>
      </c>
      <c r="B29" s="49">
        <f>LOE!B29</f>
        <v>0</v>
      </c>
      <c r="C29" s="193"/>
      <c r="D29" s="33" t="s">
        <v>34</v>
      </c>
      <c r="E29" s="20">
        <v>0</v>
      </c>
      <c r="F29" s="40">
        <f>ROUND($C29*E29*Constants!B$22,0)</f>
        <v>0</v>
      </c>
      <c r="G29" s="20">
        <v>0</v>
      </c>
      <c r="H29" s="40">
        <f>ROUND($C29*G29*Constants!D$22,0)</f>
        <v>0</v>
      </c>
      <c r="I29" s="20">
        <v>0</v>
      </c>
      <c r="J29" s="40">
        <f>ROUND($C29*I29*Constants!F$22,0)</f>
        <v>0</v>
      </c>
      <c r="K29" s="20">
        <v>0</v>
      </c>
      <c r="L29" s="40">
        <f>ROUND($C29*K29*Constants!H$22,0)</f>
        <v>0</v>
      </c>
      <c r="M29" s="20">
        <v>0</v>
      </c>
      <c r="N29" s="40">
        <f>ROUND($C29*M29*Constants!J$22,0)</f>
        <v>0</v>
      </c>
      <c r="O29" s="20">
        <f t="shared" si="0"/>
        <v>0</v>
      </c>
      <c r="P29" s="40">
        <f t="shared" si="1"/>
        <v>0</v>
      </c>
      <c r="Q29" s="20"/>
      <c r="R29" s="247"/>
    </row>
    <row r="30" spans="1:18" ht="12.75">
      <c r="A30" s="32" t="str">
        <f>LOE!A30</f>
        <v>Home Office Staff 4</v>
      </c>
      <c r="B30" s="49">
        <f>LOE!B30</f>
        <v>0</v>
      </c>
      <c r="C30" s="193"/>
      <c r="D30" s="33" t="s">
        <v>34</v>
      </c>
      <c r="E30" s="20">
        <v>0</v>
      </c>
      <c r="F30" s="40">
        <f>ROUND($C30*E30*Constants!B$22,0)</f>
        <v>0</v>
      </c>
      <c r="G30" s="20">
        <v>0</v>
      </c>
      <c r="H30" s="40">
        <f>ROUND($C30*G30*Constants!D$22,0)</f>
        <v>0</v>
      </c>
      <c r="I30" s="20">
        <v>0</v>
      </c>
      <c r="J30" s="40">
        <f>ROUND($C30*I30*Constants!F$22,0)</f>
        <v>0</v>
      </c>
      <c r="K30" s="20">
        <v>0</v>
      </c>
      <c r="L30" s="40">
        <f>ROUND($C30*K30*Constants!H$22,0)</f>
        <v>0</v>
      </c>
      <c r="M30" s="20">
        <v>0</v>
      </c>
      <c r="N30" s="40">
        <f>ROUND($C30*M30*Constants!J$22,0)</f>
        <v>0</v>
      </c>
      <c r="O30" s="20">
        <f t="shared" si="0"/>
        <v>0</v>
      </c>
      <c r="P30" s="40">
        <f t="shared" si="1"/>
        <v>0</v>
      </c>
      <c r="Q30" s="20"/>
      <c r="R30" s="247"/>
    </row>
    <row r="31" spans="1:18" ht="12.75">
      <c r="A31" s="32" t="str">
        <f>LOE!A31</f>
        <v>Home Office Staff 5</v>
      </c>
      <c r="B31" s="49">
        <f>LOE!B31</f>
        <v>0</v>
      </c>
      <c r="C31" s="193"/>
      <c r="D31" s="33" t="s">
        <v>34</v>
      </c>
      <c r="E31" s="20">
        <v>0</v>
      </c>
      <c r="F31" s="40">
        <f>ROUND($C31*E31*Constants!B$22,0)</f>
        <v>0</v>
      </c>
      <c r="G31" s="20">
        <v>0</v>
      </c>
      <c r="H31" s="40">
        <f>ROUND($C31*G31*Constants!D$22,0)</f>
        <v>0</v>
      </c>
      <c r="I31" s="20">
        <v>0</v>
      </c>
      <c r="J31" s="40">
        <f>ROUND($C31*I31*Constants!F$22,0)</f>
        <v>0</v>
      </c>
      <c r="K31" s="20">
        <v>0</v>
      </c>
      <c r="L31" s="40">
        <f>ROUND($C31*K31*Constants!H$22,0)</f>
        <v>0</v>
      </c>
      <c r="M31" s="20">
        <v>0</v>
      </c>
      <c r="N31" s="40">
        <f>ROUND($C31*M31*Constants!J$22,0)</f>
        <v>0</v>
      </c>
      <c r="O31" s="20">
        <f aca="true" t="shared" si="2" ref="O31:P34">+E31+G31+I31+K31+M31</f>
        <v>0</v>
      </c>
      <c r="P31" s="40">
        <f t="shared" si="2"/>
        <v>0</v>
      </c>
      <c r="Q31" s="20"/>
      <c r="R31" s="247"/>
    </row>
    <row r="32" spans="1:18" ht="12.75">
      <c r="A32" s="32" t="str">
        <f>LOE!A32</f>
        <v>Home Office Staff 6</v>
      </c>
      <c r="B32" s="49">
        <f>LOE!B32</f>
        <v>0</v>
      </c>
      <c r="C32" s="193"/>
      <c r="D32" s="33" t="s">
        <v>34</v>
      </c>
      <c r="E32" s="20">
        <v>0</v>
      </c>
      <c r="F32" s="40">
        <f>ROUND($C32*E32*Constants!B$22,0)</f>
        <v>0</v>
      </c>
      <c r="G32" s="20">
        <v>0</v>
      </c>
      <c r="H32" s="40">
        <f>ROUND($C32*G32*Constants!D$22,0)</f>
        <v>0</v>
      </c>
      <c r="I32" s="20">
        <v>0</v>
      </c>
      <c r="J32" s="40">
        <f>ROUND($C32*I32*Constants!F$22,0)</f>
        <v>0</v>
      </c>
      <c r="K32" s="20">
        <v>0</v>
      </c>
      <c r="L32" s="40">
        <f>ROUND($C32*K32*Constants!H$22,0)</f>
        <v>0</v>
      </c>
      <c r="M32" s="20">
        <v>0</v>
      </c>
      <c r="N32" s="40">
        <f>ROUND($C32*M32*Constants!J$22,0)</f>
        <v>0</v>
      </c>
      <c r="O32" s="20">
        <f t="shared" si="2"/>
        <v>0</v>
      </c>
      <c r="P32" s="40">
        <f t="shared" si="2"/>
        <v>0</v>
      </c>
      <c r="Q32" s="20"/>
      <c r="R32" s="247"/>
    </row>
    <row r="33" spans="1:18" ht="12.75">
      <c r="A33" s="32" t="str">
        <f>LOE!A33</f>
        <v>Home Office Staff 7</v>
      </c>
      <c r="B33" s="49">
        <f>LOE!B33</f>
        <v>0</v>
      </c>
      <c r="C33" s="193"/>
      <c r="D33" s="33" t="s">
        <v>34</v>
      </c>
      <c r="E33" s="20">
        <v>0</v>
      </c>
      <c r="F33" s="40">
        <f>ROUND($C33*E33*Constants!B$22,0)</f>
        <v>0</v>
      </c>
      <c r="G33" s="20">
        <v>0</v>
      </c>
      <c r="H33" s="40">
        <f>ROUND($C33*G33*Constants!D$22,0)</f>
        <v>0</v>
      </c>
      <c r="I33" s="20">
        <v>0</v>
      </c>
      <c r="J33" s="40">
        <f>ROUND($C33*I33*Constants!F$22,0)</f>
        <v>0</v>
      </c>
      <c r="K33" s="20">
        <v>0</v>
      </c>
      <c r="L33" s="40">
        <f>ROUND($C33*K33*Constants!H$22,0)</f>
        <v>0</v>
      </c>
      <c r="M33" s="20">
        <v>0</v>
      </c>
      <c r="N33" s="40">
        <f>ROUND($C33*M33*Constants!J$22,0)</f>
        <v>0</v>
      </c>
      <c r="O33" s="20">
        <f t="shared" si="2"/>
        <v>0</v>
      </c>
      <c r="P33" s="40">
        <f t="shared" si="2"/>
        <v>0</v>
      </c>
      <c r="Q33" s="20"/>
      <c r="R33" s="247"/>
    </row>
    <row r="34" spans="1:20" ht="13.5" thickBot="1">
      <c r="A34" s="45" t="s">
        <v>35</v>
      </c>
      <c r="B34" s="46"/>
      <c r="C34" s="47"/>
      <c r="D34" s="47"/>
      <c r="E34" s="64">
        <f aca="true" t="shared" si="3" ref="E34:N34">SUM(E12:E33)</f>
        <v>0</v>
      </c>
      <c r="F34" s="95">
        <f t="shared" si="3"/>
        <v>0</v>
      </c>
      <c r="G34" s="64">
        <f t="shared" si="3"/>
        <v>0</v>
      </c>
      <c r="H34" s="95">
        <f t="shared" si="3"/>
        <v>0</v>
      </c>
      <c r="I34" s="64">
        <f t="shared" si="3"/>
        <v>0</v>
      </c>
      <c r="J34" s="95">
        <f t="shared" si="3"/>
        <v>0</v>
      </c>
      <c r="K34" s="64">
        <f t="shared" si="3"/>
        <v>0</v>
      </c>
      <c r="L34" s="95">
        <f t="shared" si="3"/>
        <v>0</v>
      </c>
      <c r="M34" s="64">
        <f t="shared" si="3"/>
        <v>0</v>
      </c>
      <c r="N34" s="95">
        <f t="shared" si="3"/>
        <v>0</v>
      </c>
      <c r="O34" s="64">
        <f t="shared" si="2"/>
        <v>0</v>
      </c>
      <c r="P34" s="95">
        <f t="shared" si="2"/>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v>0</v>
      </c>
      <c r="D36" s="33" t="s">
        <v>36</v>
      </c>
      <c r="E36" s="85">
        <f>SUM(F27:F32)</f>
        <v>0</v>
      </c>
      <c r="F36" s="157">
        <f>ROUND(E36*$C$36,0)</f>
        <v>0</v>
      </c>
      <c r="G36" s="85">
        <f>SUM(H27:H32)</f>
        <v>0</v>
      </c>
      <c r="H36" s="157">
        <f>ROUND(G36*$C$36,0)</f>
        <v>0</v>
      </c>
      <c r="I36" s="85">
        <f>SUM(J27:J32)</f>
        <v>0</v>
      </c>
      <c r="J36" s="157">
        <f>ROUND(I36*$C$36,0)</f>
        <v>0</v>
      </c>
      <c r="K36" s="85">
        <f>SUM(L27:L32)</f>
        <v>0</v>
      </c>
      <c r="L36" s="157">
        <f>ROUND(K36*$C$36,0)</f>
        <v>0</v>
      </c>
      <c r="M36" s="85">
        <f>SUM(N27:N32)</f>
        <v>0</v>
      </c>
      <c r="N36" s="157">
        <f>ROUND(M36*$C$36,0)</f>
        <v>0</v>
      </c>
      <c r="O36" s="85">
        <f>+E36+G36+I36+K36+M36</f>
        <v>0</v>
      </c>
      <c r="P36" s="40">
        <f>+F36+H36+J36+L36+N36</f>
        <v>0</v>
      </c>
      <c r="Q36" s="85"/>
      <c r="R36" s="249"/>
      <c r="S36" s="214"/>
    </row>
    <row r="37" spans="1:19" s="35" customFormat="1" ht="12.75">
      <c r="A37" s="52" t="s">
        <v>118</v>
      </c>
      <c r="B37" s="49"/>
      <c r="C37" s="3">
        <v>0</v>
      </c>
      <c r="D37" s="33" t="s">
        <v>36</v>
      </c>
      <c r="E37" s="85">
        <f>SUM(F14:F25)</f>
        <v>0</v>
      </c>
      <c r="F37" s="157">
        <f>ROUND(E37*$C$37,0)</f>
        <v>0</v>
      </c>
      <c r="G37" s="85">
        <f>SUM(H14:H25)</f>
        <v>0</v>
      </c>
      <c r="H37" s="157">
        <f>ROUND(G37*$C$37,0)</f>
        <v>0</v>
      </c>
      <c r="I37" s="85">
        <f>SUM(J14:J25)</f>
        <v>0</v>
      </c>
      <c r="J37" s="157">
        <f>ROUND(I37*$C$37,0)</f>
        <v>0</v>
      </c>
      <c r="K37" s="85">
        <f>SUM(L14:L25)</f>
        <v>0</v>
      </c>
      <c r="L37" s="157">
        <f>ROUND(K37*$C$37,0)</f>
        <v>0</v>
      </c>
      <c r="M37" s="85">
        <f>SUM(N14:N25)</f>
        <v>0</v>
      </c>
      <c r="N37" s="157">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195"/>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162">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+E42+G42+I42+K42+M42</f>
        <v>0</v>
      </c>
      <c r="P42" s="96">
        <f>+F42+H42+J42+L42+N42</f>
        <v>0</v>
      </c>
      <c r="Q42" s="20"/>
      <c r="R42" s="247"/>
    </row>
    <row r="43" spans="1:18" ht="12.75">
      <c r="A43" s="52" t="str">
        <f>LOE!A38</f>
        <v>Int'l Consultant 2</v>
      </c>
      <c r="B43" s="49">
        <f>LOE!B38</f>
        <v>0</v>
      </c>
      <c r="C43" s="162"/>
      <c r="D43" s="33" t="s">
        <v>34</v>
      </c>
      <c r="E43" s="20"/>
      <c r="F43" s="40">
        <f>ROUND($C43*E43*Constants!B$24,0)</f>
        <v>0</v>
      </c>
      <c r="G43" s="20"/>
      <c r="H43" s="40">
        <f>ROUND($C43*G43*Constants!D$24,0)</f>
        <v>0</v>
      </c>
      <c r="I43" s="20"/>
      <c r="J43" s="40">
        <f>ROUND($C43*I43*Constants!F$24,0)</f>
        <v>0</v>
      </c>
      <c r="K43" s="20"/>
      <c r="L43" s="40">
        <f>ROUND($C43*K43*Constants!H$24,0)</f>
        <v>0</v>
      </c>
      <c r="M43" s="20"/>
      <c r="N43" s="40">
        <f>ROUND($C43*M43*Constants!J$24,0)</f>
        <v>0</v>
      </c>
      <c r="O43" s="20">
        <f>+E43+G43+I43+K43+M43</f>
        <v>0</v>
      </c>
      <c r="P43" s="40">
        <f>+F43+H43+J43+L43+N43</f>
        <v>0</v>
      </c>
      <c r="Q43" s="20"/>
      <c r="R43" s="247"/>
    </row>
    <row r="44" spans="1:18" ht="12.75">
      <c r="A44" s="52" t="str">
        <f>LOE!A39</f>
        <v>Int'l Consultant 3</v>
      </c>
      <c r="B44" s="49">
        <f>LOE!B39</f>
        <v>0</v>
      </c>
      <c r="C44" s="162"/>
      <c r="D44" s="33" t="s">
        <v>34</v>
      </c>
      <c r="E44" s="20"/>
      <c r="F44" s="40">
        <f>ROUND($C44*E44*Constants!B$24,0)</f>
        <v>0</v>
      </c>
      <c r="G44" s="20"/>
      <c r="H44" s="40">
        <f>ROUND($C44*G44*Constants!D$24,0)</f>
        <v>0</v>
      </c>
      <c r="I44" s="20"/>
      <c r="J44" s="40">
        <f>ROUND($C44*I44*Constants!F$24,0)</f>
        <v>0</v>
      </c>
      <c r="K44" s="20"/>
      <c r="L44" s="40">
        <f>ROUND($C44*K44*Constants!H$24,0)</f>
        <v>0</v>
      </c>
      <c r="M44" s="20"/>
      <c r="N44" s="40">
        <f>ROUND($C44*M44*Constants!J$24,0)</f>
        <v>0</v>
      </c>
      <c r="O44" s="20">
        <f aca="true" t="shared" si="4" ref="O44:O54">+E44+G44+I44+K44+M44</f>
        <v>0</v>
      </c>
      <c r="P44" s="40">
        <f aca="true" t="shared" si="5" ref="P44:P54">+F44+H44+J44+L44+N44</f>
        <v>0</v>
      </c>
      <c r="Q44" s="20"/>
      <c r="R44" s="247"/>
    </row>
    <row r="45" spans="1:18" ht="12.75">
      <c r="A45" s="52" t="str">
        <f>LOE!A40</f>
        <v>Int'l Consultant 4</v>
      </c>
      <c r="B45" s="49">
        <f>LOE!B40</f>
        <v>0</v>
      </c>
      <c r="C45" s="162">
        <v>0</v>
      </c>
      <c r="D45" s="33" t="s">
        <v>34</v>
      </c>
      <c r="E45" s="20"/>
      <c r="F45" s="40">
        <f>ROUND($C45*E45*Constants!B$24,0)</f>
        <v>0</v>
      </c>
      <c r="G45" s="20"/>
      <c r="H45" s="40">
        <f>ROUND($C45*G45*Constants!D$24,0)</f>
        <v>0</v>
      </c>
      <c r="I45" s="20"/>
      <c r="J45" s="40">
        <f>ROUND($C45*I45*Constants!F$24,0)</f>
        <v>0</v>
      </c>
      <c r="K45" s="20"/>
      <c r="L45" s="40">
        <f>ROUND($C45*K45*Constants!H$24,0)</f>
        <v>0</v>
      </c>
      <c r="M45" s="20"/>
      <c r="N45" s="40">
        <f>ROUND($C45*M45*Constants!J$24,0)</f>
        <v>0</v>
      </c>
      <c r="O45" s="20">
        <f t="shared" si="4"/>
        <v>0</v>
      </c>
      <c r="P45" s="40">
        <f t="shared" si="5"/>
        <v>0</v>
      </c>
      <c r="Q45" s="20"/>
      <c r="R45" s="247"/>
    </row>
    <row r="46" spans="1:18" ht="12.75">
      <c r="A46" s="52" t="str">
        <f>LOE!A41</f>
        <v>Int'l Consultant 5</v>
      </c>
      <c r="B46" s="49">
        <f>LOE!B41</f>
        <v>0</v>
      </c>
      <c r="C46" s="162">
        <v>0</v>
      </c>
      <c r="D46" s="33" t="s">
        <v>34</v>
      </c>
      <c r="E46" s="20"/>
      <c r="F46" s="40">
        <f>ROUND($C46*E46*Constants!B$24,0)</f>
        <v>0</v>
      </c>
      <c r="G46" s="20"/>
      <c r="H46" s="40">
        <f>ROUND($C46*G46*Constants!D$24,0)</f>
        <v>0</v>
      </c>
      <c r="I46" s="20"/>
      <c r="J46" s="40">
        <f>ROUND($C46*I46*Constants!F$24,0)</f>
        <v>0</v>
      </c>
      <c r="K46" s="20"/>
      <c r="L46" s="40">
        <f>ROUND($C46*K46*Constants!H$24,0)</f>
        <v>0</v>
      </c>
      <c r="M46" s="20"/>
      <c r="N46" s="40">
        <f>ROUND($C46*M46*Constants!J$24,0)</f>
        <v>0</v>
      </c>
      <c r="O46" s="20">
        <f t="shared" si="4"/>
        <v>0</v>
      </c>
      <c r="P46" s="40">
        <f t="shared" si="5"/>
        <v>0</v>
      </c>
      <c r="Q46" s="20"/>
      <c r="R46" s="247"/>
    </row>
    <row r="47" spans="1:18" ht="12.75">
      <c r="A47" s="52" t="str">
        <f>LOE!A42</f>
        <v>Int'l Consultant 6</v>
      </c>
      <c r="B47" s="49">
        <f>LOE!B42</f>
        <v>0</v>
      </c>
      <c r="C47" s="162">
        <v>0</v>
      </c>
      <c r="D47" s="33" t="s">
        <v>34</v>
      </c>
      <c r="E47" s="20"/>
      <c r="F47" s="40">
        <f>ROUND($C47*E47*Constants!B$24,0)</f>
        <v>0</v>
      </c>
      <c r="G47" s="20"/>
      <c r="H47" s="40">
        <f>ROUND($C47*G47*Constants!D$24,0)</f>
        <v>0</v>
      </c>
      <c r="I47" s="20"/>
      <c r="J47" s="40">
        <f>ROUND($C47*I47*Constants!F$24,0)</f>
        <v>0</v>
      </c>
      <c r="K47" s="20"/>
      <c r="L47" s="40">
        <f>ROUND($C47*K47*Constants!H$24,0)</f>
        <v>0</v>
      </c>
      <c r="M47" s="20"/>
      <c r="N47" s="40">
        <f>ROUND($C47*M47*Constants!J$24,0)</f>
        <v>0</v>
      </c>
      <c r="O47" s="20">
        <f t="shared" si="4"/>
        <v>0</v>
      </c>
      <c r="P47" s="40">
        <f t="shared" si="5"/>
        <v>0</v>
      </c>
      <c r="Q47" s="20"/>
      <c r="R47" s="247"/>
    </row>
    <row r="48" spans="1:18" ht="12.75">
      <c r="A48" s="52" t="str">
        <f>LOE!A43</f>
        <v>Int'l Consultant 7</v>
      </c>
      <c r="B48" s="49">
        <f>LOE!B43</f>
        <v>0</v>
      </c>
      <c r="C48" s="162">
        <v>0</v>
      </c>
      <c r="D48" s="33" t="s">
        <v>34</v>
      </c>
      <c r="E48" s="20"/>
      <c r="F48" s="40">
        <f>ROUND($C48*E48*Constants!B$24,0)</f>
        <v>0</v>
      </c>
      <c r="G48" s="20"/>
      <c r="H48" s="40">
        <f>ROUND($C48*G48*Constants!D$24,0)</f>
        <v>0</v>
      </c>
      <c r="I48" s="20"/>
      <c r="J48" s="40">
        <f>ROUND($C48*I48*Constants!F$24,0)</f>
        <v>0</v>
      </c>
      <c r="K48" s="20"/>
      <c r="L48" s="40">
        <f>ROUND($C48*K48*Constants!H$24,0)</f>
        <v>0</v>
      </c>
      <c r="M48" s="20"/>
      <c r="N48" s="40">
        <f>ROUND($C48*M48*Constants!J$24,0)</f>
        <v>0</v>
      </c>
      <c r="O48" s="20">
        <f t="shared" si="4"/>
        <v>0</v>
      </c>
      <c r="P48" s="40">
        <f t="shared" si="5"/>
        <v>0</v>
      </c>
      <c r="Q48" s="20"/>
      <c r="R48" s="247"/>
    </row>
    <row r="49" spans="1:18" ht="12.75">
      <c r="A49" s="52"/>
      <c r="B49" s="49"/>
      <c r="C49" s="162"/>
      <c r="D49" s="33"/>
      <c r="E49" s="20"/>
      <c r="F49" s="40"/>
      <c r="G49" s="20"/>
      <c r="H49" s="40"/>
      <c r="I49" s="20"/>
      <c r="J49" s="40"/>
      <c r="K49" s="20"/>
      <c r="L49" s="40"/>
      <c r="M49" s="20"/>
      <c r="N49" s="40"/>
      <c r="O49" s="20"/>
      <c r="P49" s="40"/>
      <c r="Q49" s="20"/>
      <c r="R49" s="247"/>
    </row>
    <row r="50" spans="1:18" ht="12.75">
      <c r="A50" s="34" t="str">
        <f>LOE!A45</f>
        <v>Local  Consultants</v>
      </c>
      <c r="B50" s="49"/>
      <c r="C50" s="162"/>
      <c r="D50" s="33"/>
      <c r="E50" s="20"/>
      <c r="F50" s="40"/>
      <c r="G50" s="20"/>
      <c r="H50" s="40"/>
      <c r="I50" s="20"/>
      <c r="J50" s="40"/>
      <c r="K50" s="20"/>
      <c r="L50" s="40"/>
      <c r="M50" s="20"/>
      <c r="N50" s="40"/>
      <c r="O50" s="20"/>
      <c r="P50" s="40"/>
      <c r="Q50" s="20"/>
      <c r="R50" s="247"/>
    </row>
    <row r="51" spans="1:18" ht="12.75">
      <c r="A51" s="52" t="str">
        <f>LOE!A46</f>
        <v>Local Consultant 1</v>
      </c>
      <c r="B51" s="49">
        <f>LOE!B46</f>
        <v>0</v>
      </c>
      <c r="C51" s="162"/>
      <c r="D51" s="33" t="s">
        <v>34</v>
      </c>
      <c r="E51" s="20"/>
      <c r="F51" s="40">
        <f>ROUND($C51*E51*Constants!B$24,0)</f>
        <v>0</v>
      </c>
      <c r="G51" s="20"/>
      <c r="H51" s="40">
        <f>ROUND($C51*G51*Constants!D$24,0)</f>
        <v>0</v>
      </c>
      <c r="I51" s="20"/>
      <c r="J51" s="40">
        <f>ROUND($C51*I51*Constants!F$24,0)</f>
        <v>0</v>
      </c>
      <c r="K51" s="20"/>
      <c r="L51" s="40">
        <f>ROUND($C51*K51*Constants!H$24,0)</f>
        <v>0</v>
      </c>
      <c r="M51" s="20"/>
      <c r="N51" s="40">
        <f>ROUND($C51*M51*Constants!J$24,0)</f>
        <v>0</v>
      </c>
      <c r="O51" s="20">
        <f t="shared" si="4"/>
        <v>0</v>
      </c>
      <c r="P51" s="40">
        <f t="shared" si="5"/>
        <v>0</v>
      </c>
      <c r="Q51" s="20"/>
      <c r="R51" s="247"/>
    </row>
    <row r="52" spans="1:18" ht="12.75">
      <c r="A52" s="52" t="str">
        <f>LOE!A47</f>
        <v>Local Consultant 2</v>
      </c>
      <c r="B52" s="49">
        <f>LOE!B47</f>
        <v>0</v>
      </c>
      <c r="C52" s="162"/>
      <c r="D52" s="33" t="s">
        <v>34</v>
      </c>
      <c r="E52" s="20"/>
      <c r="F52" s="40">
        <f>ROUND($C52*E52*Constants!B$24,0)</f>
        <v>0</v>
      </c>
      <c r="G52" s="20"/>
      <c r="H52" s="40">
        <f>ROUND($C52*G52*Constants!D$24,0)</f>
        <v>0</v>
      </c>
      <c r="I52" s="20"/>
      <c r="J52" s="40">
        <f>ROUND($C52*I52*Constants!F$24,0)</f>
        <v>0</v>
      </c>
      <c r="K52" s="20"/>
      <c r="L52" s="40">
        <f>ROUND($C52*K52*Constants!H$24,0)</f>
        <v>0</v>
      </c>
      <c r="M52" s="20"/>
      <c r="N52" s="40">
        <f>ROUND($C52*M52*Constants!J$24,0)</f>
        <v>0</v>
      </c>
      <c r="O52" s="20">
        <f t="shared" si="4"/>
        <v>0</v>
      </c>
      <c r="P52" s="40">
        <f t="shared" si="5"/>
        <v>0</v>
      </c>
      <c r="Q52" s="20"/>
      <c r="R52" s="247"/>
    </row>
    <row r="53" spans="1:18" ht="12.75">
      <c r="A53" s="52" t="str">
        <f>LOE!A48</f>
        <v>Local Consultant 3</v>
      </c>
      <c r="B53" s="49">
        <f>LOE!B48</f>
        <v>0</v>
      </c>
      <c r="C53" s="162">
        <v>0</v>
      </c>
      <c r="D53" s="33" t="s">
        <v>34</v>
      </c>
      <c r="E53" s="20"/>
      <c r="F53" s="40">
        <f>ROUND($C53*E53*Constants!B$24,0)</f>
        <v>0</v>
      </c>
      <c r="G53" s="20"/>
      <c r="H53" s="40">
        <f>ROUND($C53*G53*Constants!D$24,0)</f>
        <v>0</v>
      </c>
      <c r="I53" s="20"/>
      <c r="J53" s="40">
        <f>ROUND($C53*I53*Constants!F$24,0)</f>
        <v>0</v>
      </c>
      <c r="K53" s="20"/>
      <c r="L53" s="40">
        <f>ROUND($C53*K53*Constants!H$24,0)</f>
        <v>0</v>
      </c>
      <c r="M53" s="20"/>
      <c r="N53" s="40">
        <f>ROUND($C53*M53*Constants!J$24,0)</f>
        <v>0</v>
      </c>
      <c r="O53" s="20">
        <f t="shared" si="4"/>
        <v>0</v>
      </c>
      <c r="P53" s="40">
        <f t="shared" si="5"/>
        <v>0</v>
      </c>
      <c r="Q53" s="20"/>
      <c r="R53" s="247"/>
    </row>
    <row r="54" spans="1:18" ht="12.75">
      <c r="A54" s="52" t="str">
        <f>LOE!A50</f>
        <v>Local Consultant 5</v>
      </c>
      <c r="B54" s="49">
        <f>LOE!B50</f>
        <v>0</v>
      </c>
      <c r="C54" s="162">
        <v>0</v>
      </c>
      <c r="D54" s="33" t="s">
        <v>34</v>
      </c>
      <c r="E54" s="20"/>
      <c r="F54" s="40">
        <f>ROUND($C54*E54*Constants!B$24,0)</f>
        <v>0</v>
      </c>
      <c r="G54" s="20"/>
      <c r="H54" s="40">
        <f>ROUND($C54*G54*Constants!D$24,0)</f>
        <v>0</v>
      </c>
      <c r="I54" s="20"/>
      <c r="J54" s="40">
        <f>ROUND($C54*I54*Constants!F$24,0)</f>
        <v>0</v>
      </c>
      <c r="K54" s="20"/>
      <c r="L54" s="40">
        <f>ROUND($C54*K54*Constants!H$24,0)</f>
        <v>0</v>
      </c>
      <c r="M54" s="20"/>
      <c r="N54" s="40">
        <f>ROUND($C54*M54*Constants!J$24,0)</f>
        <v>0</v>
      </c>
      <c r="O54" s="20">
        <f t="shared" si="4"/>
        <v>0</v>
      </c>
      <c r="P54" s="40">
        <f t="shared" si="5"/>
        <v>0</v>
      </c>
      <c r="Q54" s="20"/>
      <c r="R54" s="247"/>
    </row>
    <row r="55" spans="1:18" ht="12.75">
      <c r="A55" s="52"/>
      <c r="B55" s="66"/>
      <c r="C55" s="162"/>
      <c r="D55" s="33"/>
      <c r="E55" s="190"/>
      <c r="F55" s="40"/>
      <c r="G55" s="190"/>
      <c r="H55" s="40"/>
      <c r="I55" s="190"/>
      <c r="J55" s="40"/>
      <c r="K55" s="190"/>
      <c r="L55" s="40"/>
      <c r="M55" s="190"/>
      <c r="N55" s="40"/>
      <c r="O55" s="20"/>
      <c r="P55" s="40"/>
      <c r="Q55" s="20"/>
      <c r="R55" s="247"/>
    </row>
    <row r="56" spans="1:20" ht="13.5" thickBot="1">
      <c r="A56" s="45" t="s">
        <v>39</v>
      </c>
      <c r="B56" s="46"/>
      <c r="C56" s="47"/>
      <c r="D56" s="47"/>
      <c r="E56" s="65">
        <f aca="true" t="shared" si="6" ref="E56:N56">SUM(E40:E54)</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 aca="true" t="shared" si="7" ref="O59:O64">+E59+G59+I59+K59+M59</f>
        <v>0</v>
      </c>
      <c r="P59" s="40">
        <f aca="true" t="shared" si="8" ref="P59:P64">+F59+H59+J59+L59+N59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t="shared" si="7"/>
        <v>0</v>
      </c>
      <c r="P61" s="40">
        <f t="shared" si="8"/>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8"/>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8"/>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8"/>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c r="D71" s="33" t="s">
        <v>34</v>
      </c>
      <c r="E71" s="20">
        <v>0</v>
      </c>
      <c r="F71" s="40">
        <f>ROUND($C71*E71*Constants!B$28,0)</f>
        <v>0</v>
      </c>
      <c r="G71" s="20">
        <v>0</v>
      </c>
      <c r="H71" s="40">
        <f>ROUND($C71*G71*Constants!D$28,0)</f>
        <v>0</v>
      </c>
      <c r="I71" s="20">
        <v>0</v>
      </c>
      <c r="J71" s="40">
        <f>ROUND($C71*I71*Constants!F$28,0)</f>
        <v>0</v>
      </c>
      <c r="K71" s="20">
        <v>0</v>
      </c>
      <c r="L71" s="40">
        <f>ROUND($C71*K71*Constants!H$28,0)</f>
        <v>0</v>
      </c>
      <c r="M71" s="20">
        <v>0</v>
      </c>
      <c r="N71" s="40">
        <f>ROUND($C71*M71*Constants!J$28,0)</f>
        <v>0</v>
      </c>
      <c r="O71" s="20">
        <f aca="true" t="shared" si="9" ref="O71:P77">+E71+G71+I71+K71+M71</f>
        <v>0</v>
      </c>
      <c r="P71" s="40">
        <f t="shared" si="9"/>
        <v>0</v>
      </c>
      <c r="Q71" s="20"/>
      <c r="R71" s="247"/>
    </row>
    <row r="72" spans="1:18" ht="12.75">
      <c r="A72" s="32" t="s">
        <v>47</v>
      </c>
      <c r="B72" s="49"/>
      <c r="C72" s="134"/>
      <c r="D72" s="33" t="s">
        <v>99</v>
      </c>
      <c r="E72" s="20">
        <f>SUM(E27:E32)</f>
        <v>0</v>
      </c>
      <c r="F72" s="40">
        <f>ROUND($C72*E72*Constants!B$28,0)</f>
        <v>0</v>
      </c>
      <c r="G72" s="20">
        <f>SUM(G27:G32)</f>
        <v>0</v>
      </c>
      <c r="H72" s="40">
        <f>ROUND($C72*G72*Constants!D$28,0)</f>
        <v>0</v>
      </c>
      <c r="I72" s="20">
        <f>SUM(I27:I32)</f>
        <v>0</v>
      </c>
      <c r="J72" s="40">
        <f>ROUND($C72*I72*Constants!F$28,0)</f>
        <v>0</v>
      </c>
      <c r="K72" s="20">
        <f>SUM(K27:K32)</f>
        <v>0</v>
      </c>
      <c r="L72" s="40">
        <f>ROUND($C72*K72*Constants!H$28,0)</f>
        <v>0</v>
      </c>
      <c r="M72" s="20">
        <f>SUM(M27:M32)</f>
        <v>0</v>
      </c>
      <c r="N72" s="40">
        <f>ROUND($C72*M72*Constants!J$28,0)</f>
        <v>0</v>
      </c>
      <c r="O72" s="20">
        <f t="shared" si="9"/>
        <v>0</v>
      </c>
      <c r="P72" s="40">
        <f t="shared" si="9"/>
        <v>0</v>
      </c>
      <c r="Q72" s="20"/>
      <c r="R72" s="247"/>
    </row>
    <row r="73" spans="1:18" ht="12.75">
      <c r="A73" s="32" t="s">
        <v>48</v>
      </c>
      <c r="B73" s="49"/>
      <c r="C73" s="134"/>
      <c r="D73" s="33" t="s">
        <v>99</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9"/>
        <v>0</v>
      </c>
      <c r="P73" s="40">
        <f t="shared" si="9"/>
        <v>0</v>
      </c>
      <c r="Q73" s="20"/>
      <c r="R73" s="247"/>
    </row>
    <row r="74" spans="1:18" ht="12.75">
      <c r="A74" s="32" t="s">
        <v>44</v>
      </c>
      <c r="B74" s="49"/>
      <c r="C74" s="134"/>
      <c r="D74" s="33" t="s">
        <v>99</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+E74+G74+I74+K74+M74</f>
        <v>0</v>
      </c>
      <c r="P74" s="40">
        <f>+F74+H74+J74+L74+N74</f>
        <v>0</v>
      </c>
      <c r="Q74" s="20"/>
      <c r="R74" s="247"/>
    </row>
    <row r="75" spans="1:18" ht="12.75">
      <c r="A75" s="32" t="s">
        <v>75</v>
      </c>
      <c r="B75" s="49"/>
      <c r="C75" s="134"/>
      <c r="D75" s="33" t="s">
        <v>34</v>
      </c>
      <c r="E75" s="20">
        <v>0</v>
      </c>
      <c r="F75" s="40">
        <f>ROUND($C75*E75*Constants!B$28,0)</f>
        <v>0</v>
      </c>
      <c r="G75" s="20">
        <v>0</v>
      </c>
      <c r="H75" s="40">
        <f>ROUND($C75*G75*Constants!D$28,0)</f>
        <v>0</v>
      </c>
      <c r="I75" s="20">
        <v>0</v>
      </c>
      <c r="J75" s="40">
        <f>ROUND($C75*I75*Constants!F$28,0)</f>
        <v>0</v>
      </c>
      <c r="K75" s="20">
        <v>0</v>
      </c>
      <c r="L75" s="40">
        <f>ROUND($C75*K75*Constants!H$28,0)</f>
        <v>0</v>
      </c>
      <c r="M75" s="20">
        <v>0</v>
      </c>
      <c r="N75" s="40">
        <f>ROUND($C75*M75*Constants!J$28,0)</f>
        <v>0</v>
      </c>
      <c r="O75" s="20">
        <f>+E75+G75+I75+K75+M75</f>
        <v>0</v>
      </c>
      <c r="P75" s="40">
        <f>+F75+H75+J75+L75+N75</f>
        <v>0</v>
      </c>
      <c r="Q75" s="20"/>
      <c r="R75" s="247"/>
    </row>
    <row r="76" spans="1:18" ht="12.75">
      <c r="A76" s="32" t="s">
        <v>49</v>
      </c>
      <c r="B76" s="49"/>
      <c r="C76" s="134"/>
      <c r="D76" s="33" t="s">
        <v>34</v>
      </c>
      <c r="E76" s="20">
        <v>0</v>
      </c>
      <c r="F76" s="40">
        <f>ROUND($C76*E76*Constants!B$28,0)</f>
        <v>0</v>
      </c>
      <c r="G76" s="20">
        <v>0</v>
      </c>
      <c r="H76" s="40">
        <f>ROUND($C76*G76*Constants!D$28,0)</f>
        <v>0</v>
      </c>
      <c r="I76" s="20">
        <v>0</v>
      </c>
      <c r="J76" s="40">
        <f>ROUND($C76*I76*Constants!F$28,0)</f>
        <v>0</v>
      </c>
      <c r="K76" s="20">
        <v>0</v>
      </c>
      <c r="L76" s="40">
        <f>ROUND($C76*K76*Constants!H$28,0)</f>
        <v>0</v>
      </c>
      <c r="M76" s="20">
        <v>0</v>
      </c>
      <c r="N76" s="40">
        <f>ROUND($C76*M76*Constants!J$28,0)</f>
        <v>0</v>
      </c>
      <c r="O76" s="20">
        <f t="shared" si="9"/>
        <v>0</v>
      </c>
      <c r="P76" s="40">
        <f t="shared" si="9"/>
        <v>0</v>
      </c>
      <c r="Q76" s="20"/>
      <c r="R76" s="247"/>
    </row>
    <row r="77" spans="1:18" ht="12.75">
      <c r="A77" s="32" t="s">
        <v>43</v>
      </c>
      <c r="B77" s="49"/>
      <c r="C77" s="134"/>
      <c r="D77" s="33" t="s">
        <v>34</v>
      </c>
      <c r="E77" s="20">
        <v>0</v>
      </c>
      <c r="F77" s="40">
        <f>ROUND($C77*E77*Constants!B$28,0)</f>
        <v>0</v>
      </c>
      <c r="G77" s="20">
        <v>0</v>
      </c>
      <c r="H77" s="40">
        <f>ROUND($C77*G77*Constants!D$28,0)</f>
        <v>0</v>
      </c>
      <c r="I77" s="20">
        <v>0</v>
      </c>
      <c r="J77" s="40">
        <f>ROUND($C77*I77*Constants!F$28,0)</f>
        <v>0</v>
      </c>
      <c r="K77" s="20">
        <v>0</v>
      </c>
      <c r="L77" s="40">
        <f>ROUND($C77*K77*Constants!H$28,0)</f>
        <v>0</v>
      </c>
      <c r="M77" s="20">
        <v>0</v>
      </c>
      <c r="N77" s="40">
        <f>ROUND($C77*M77*Constants!J$28,0)</f>
        <v>0</v>
      </c>
      <c r="O77" s="20">
        <f t="shared" si="9"/>
        <v>0</v>
      </c>
      <c r="P77" s="40">
        <f t="shared" si="9"/>
        <v>0</v>
      </c>
      <c r="Q77" s="20"/>
      <c r="R77" s="247"/>
    </row>
    <row r="78" spans="1:18" ht="12.75">
      <c r="A78" s="32" t="s">
        <v>114</v>
      </c>
      <c r="B78" s="49"/>
      <c r="C78" s="134"/>
      <c r="D78" s="33" t="s">
        <v>115</v>
      </c>
      <c r="E78" s="20">
        <v>0</v>
      </c>
      <c r="F78" s="40">
        <f>ROUND($C78*E78*Constants!B$28,0)</f>
        <v>0</v>
      </c>
      <c r="G78" s="20">
        <v>0</v>
      </c>
      <c r="H78" s="40">
        <f>ROUND($C78*G78*Constants!D$28,0)</f>
        <v>0</v>
      </c>
      <c r="I78" s="20">
        <v>0</v>
      </c>
      <c r="J78" s="40">
        <f>ROUND($C78*I78*Constants!F$28,0)</f>
        <v>0</v>
      </c>
      <c r="K78" s="20">
        <v>0</v>
      </c>
      <c r="L78" s="40">
        <f>ROUND($C78*K78*Constants!H$28,0)</f>
        <v>0</v>
      </c>
      <c r="M78" s="20">
        <v>0</v>
      </c>
      <c r="N78" s="40">
        <f>ROUND($C78*M78*Constants!J$28,0)</f>
        <v>0</v>
      </c>
      <c r="O78" s="20">
        <f aca="true" t="shared" si="10" ref="O78:P80">+E78+G78+I78+K78+M78</f>
        <v>0</v>
      </c>
      <c r="P78" s="40">
        <f t="shared" si="10"/>
        <v>0</v>
      </c>
      <c r="Q78" s="20"/>
      <c r="R78" s="247"/>
    </row>
    <row r="79" spans="1:18" ht="12.75">
      <c r="A79" s="32" t="s">
        <v>45</v>
      </c>
      <c r="B79" s="49" t="s">
        <v>50</v>
      </c>
      <c r="C79" s="53"/>
      <c r="D79" s="33" t="s">
        <v>54</v>
      </c>
      <c r="E79" s="20"/>
      <c r="F79" s="40">
        <f>ROUND($C79*E79,0)</f>
        <v>0</v>
      </c>
      <c r="G79" s="20"/>
      <c r="H79" s="40">
        <f>ROUND($C79*G79,0)</f>
        <v>0</v>
      </c>
      <c r="I79" s="20"/>
      <c r="J79" s="40">
        <f>ROUND($C79*I79,0)</f>
        <v>0</v>
      </c>
      <c r="K79" s="20"/>
      <c r="L79" s="40">
        <f>ROUND($C79*K79,0)</f>
        <v>0</v>
      </c>
      <c r="M79" s="20"/>
      <c r="N79" s="40">
        <f>ROUND($C79*M79,0)</f>
        <v>0</v>
      </c>
      <c r="O79" s="20">
        <f t="shared" si="10"/>
        <v>0</v>
      </c>
      <c r="P79" s="40">
        <f t="shared" si="10"/>
        <v>0</v>
      </c>
      <c r="Q79" s="20"/>
      <c r="R79" s="247"/>
    </row>
    <row r="80" spans="1:18" ht="12.75">
      <c r="A80" s="32" t="s">
        <v>46</v>
      </c>
      <c r="B80" s="49" t="s">
        <v>50</v>
      </c>
      <c r="C80" s="35"/>
      <c r="D80" s="33" t="s">
        <v>41</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10"/>
        <v>0</v>
      </c>
      <c r="P80" s="40">
        <f t="shared" si="10"/>
        <v>0</v>
      </c>
      <c r="Q80" s="20"/>
      <c r="R80" s="247"/>
    </row>
    <row r="81" spans="1:20" ht="13.5" thickBot="1">
      <c r="A81" s="45" t="s">
        <v>51</v>
      </c>
      <c r="B81" s="46"/>
      <c r="C81" s="47"/>
      <c r="D81" s="47"/>
      <c r="E81" s="65"/>
      <c r="F81" s="95">
        <f>SUM(F70:F80)</f>
        <v>0</v>
      </c>
      <c r="G81" s="65"/>
      <c r="H81" s="95">
        <f>SUM(H70:H80)</f>
        <v>0</v>
      </c>
      <c r="I81" s="65"/>
      <c r="J81" s="95">
        <f>SUM(J70:J80)</f>
        <v>0</v>
      </c>
      <c r="K81" s="65"/>
      <c r="L81" s="95">
        <f>SUM(L70:L80)</f>
        <v>0</v>
      </c>
      <c r="M81" s="65"/>
      <c r="N81" s="95">
        <f>SUM(N70:N80)</f>
        <v>0</v>
      </c>
      <c r="O81" s="64"/>
      <c r="P81" s="95">
        <f>+F81+H81+J81+L81+N81</f>
        <v>0</v>
      </c>
      <c r="Q81" s="268">
        <v>0</v>
      </c>
      <c r="R81" s="269">
        <v>0</v>
      </c>
      <c r="S81" s="278">
        <f>+R81+Q81</f>
        <v>0</v>
      </c>
      <c r="T81" s="13" t="s">
        <v>175</v>
      </c>
    </row>
    <row r="82" spans="1:20" s="54" customFormat="1" ht="13.5" thickBot="1">
      <c r="A82" s="68" t="s">
        <v>77</v>
      </c>
      <c r="B82" s="57"/>
      <c r="C82" s="58"/>
      <c r="D82" s="58"/>
      <c r="E82" s="26"/>
      <c r="F82" s="97">
        <f>+F34+F38+F56+F68+F81</f>
        <v>0</v>
      </c>
      <c r="G82" s="26"/>
      <c r="H82" s="97">
        <f>+H34+H38+H56+H68+H81</f>
        <v>0</v>
      </c>
      <c r="I82" s="26"/>
      <c r="J82" s="97">
        <f>+J34+J38+J56+J68+J81</f>
        <v>0</v>
      </c>
      <c r="K82" s="26"/>
      <c r="L82" s="97">
        <f>+L34+L38+L56+L68+L81</f>
        <v>0</v>
      </c>
      <c r="M82" s="26"/>
      <c r="N82" s="97">
        <f>+N34+N38+N56+N68+N81</f>
        <v>0</v>
      </c>
      <c r="O82" s="17"/>
      <c r="P82" s="97">
        <f>+F82+H82+J82+L82+N82</f>
        <v>0</v>
      </c>
      <c r="Q82" s="272">
        <f>+Q81+Q68+Q56+Q38+Q34</f>
        <v>0</v>
      </c>
      <c r="R82" s="273">
        <f>+R81+R68+R56+R38+R34</f>
        <v>0</v>
      </c>
      <c r="S82" s="278">
        <f>+R82+Q82</f>
        <v>0</v>
      </c>
      <c r="T82" s="13" t="s">
        <v>175</v>
      </c>
    </row>
    <row r="83" spans="1:18" ht="12.75">
      <c r="A83" s="41" t="s">
        <v>76</v>
      </c>
      <c r="B83" s="69"/>
      <c r="C83" s="42"/>
      <c r="D83" s="42"/>
      <c r="E83" s="43"/>
      <c r="F83" s="44"/>
      <c r="G83" s="43"/>
      <c r="H83" s="44"/>
      <c r="I83" s="43"/>
      <c r="J83" s="44"/>
      <c r="K83" s="43"/>
      <c r="L83" s="44"/>
      <c r="M83" s="43"/>
      <c r="N83" s="44"/>
      <c r="O83" s="43"/>
      <c r="P83" s="44"/>
      <c r="Q83" s="43"/>
      <c r="R83" s="248"/>
    </row>
    <row r="84" spans="1:18" ht="12.75">
      <c r="A84" s="52"/>
      <c r="B84" s="63"/>
      <c r="C84" s="53">
        <v>0</v>
      </c>
      <c r="D84" s="35" t="s">
        <v>85</v>
      </c>
      <c r="E84" s="85">
        <f>F82</f>
        <v>0</v>
      </c>
      <c r="F84" s="96">
        <f>ROUND($C84*E84,0)</f>
        <v>0</v>
      </c>
      <c r="G84" s="85">
        <f>H82</f>
        <v>0</v>
      </c>
      <c r="H84" s="96">
        <f>ROUND($C84*G84,0)</f>
        <v>0</v>
      </c>
      <c r="I84" s="85">
        <f>J82</f>
        <v>0</v>
      </c>
      <c r="J84" s="96">
        <f>ROUND($C84*I84,0)</f>
        <v>0</v>
      </c>
      <c r="K84" s="85">
        <f>L82</f>
        <v>0</v>
      </c>
      <c r="L84" s="96">
        <f>ROUND($C84*K84,0)</f>
        <v>0</v>
      </c>
      <c r="M84" s="85">
        <f>N82</f>
        <v>0</v>
      </c>
      <c r="N84" s="96">
        <f>ROUND($C84*M84,0)</f>
        <v>0</v>
      </c>
      <c r="O84" s="85"/>
      <c r="P84" s="96">
        <f>+F84+H84+J84+L84+N84</f>
        <v>0</v>
      </c>
      <c r="Q84" s="85"/>
      <c r="R84" s="249"/>
    </row>
    <row r="85" spans="1:20" ht="13.5" thickBot="1">
      <c r="A85" s="45" t="s">
        <v>78</v>
      </c>
      <c r="B85" s="46"/>
      <c r="C85" s="47"/>
      <c r="D85" s="47"/>
      <c r="E85" s="65"/>
      <c r="F85" s="95">
        <f>F84</f>
        <v>0</v>
      </c>
      <c r="G85" s="65"/>
      <c r="H85" s="95">
        <f>H84</f>
        <v>0</v>
      </c>
      <c r="I85" s="65"/>
      <c r="J85" s="95">
        <f>J84</f>
        <v>0</v>
      </c>
      <c r="K85" s="65"/>
      <c r="L85" s="95">
        <f>L84</f>
        <v>0</v>
      </c>
      <c r="M85" s="65"/>
      <c r="N85" s="95">
        <f>N84</f>
        <v>0</v>
      </c>
      <c r="O85" s="64"/>
      <c r="P85" s="95">
        <f>+F85+H85+J85+L85+N85</f>
        <v>0</v>
      </c>
      <c r="Q85" s="268">
        <v>0</v>
      </c>
      <c r="R85" s="269">
        <v>0</v>
      </c>
      <c r="S85" s="278">
        <f>+R85+Q85</f>
        <v>0</v>
      </c>
      <c r="T85" s="13" t="s">
        <v>175</v>
      </c>
    </row>
    <row r="86" spans="1:18" ht="12.75">
      <c r="A86" s="41" t="s">
        <v>71</v>
      </c>
      <c r="B86" s="59"/>
      <c r="C86" s="42"/>
      <c r="D86" s="42"/>
      <c r="E86" s="43"/>
      <c r="F86" s="44"/>
      <c r="G86" s="43"/>
      <c r="H86" s="44"/>
      <c r="I86" s="43"/>
      <c r="J86" s="44"/>
      <c r="K86" s="43"/>
      <c r="L86" s="44"/>
      <c r="M86" s="43"/>
      <c r="N86" s="44"/>
      <c r="O86" s="43"/>
      <c r="P86" s="44"/>
      <c r="Q86" s="43"/>
      <c r="R86" s="248"/>
    </row>
    <row r="87" spans="1:18" ht="12.75">
      <c r="A87" s="52"/>
      <c r="B87" s="60"/>
      <c r="C87" s="53"/>
      <c r="D87" s="35"/>
      <c r="E87" s="20"/>
      <c r="F87" s="96">
        <v>0</v>
      </c>
      <c r="G87" s="20"/>
      <c r="H87" s="40"/>
      <c r="I87" s="20"/>
      <c r="J87" s="40"/>
      <c r="K87" s="20"/>
      <c r="L87" s="40"/>
      <c r="M87" s="20"/>
      <c r="N87" s="40"/>
      <c r="O87" s="20"/>
      <c r="P87" s="96">
        <f>+F87+H87+J87+L87+N87</f>
        <v>0</v>
      </c>
      <c r="Q87" s="20"/>
      <c r="R87" s="247"/>
    </row>
    <row r="88" spans="1:18" ht="12.75">
      <c r="A88" s="32" t="s">
        <v>65</v>
      </c>
      <c r="B88" s="61"/>
      <c r="C88" s="3"/>
      <c r="D88" s="55" t="s">
        <v>52</v>
      </c>
      <c r="E88" s="20"/>
      <c r="F88" s="40">
        <f>ROUND($F87*$C88*Constants!B$31,0)</f>
        <v>0</v>
      </c>
      <c r="G88" s="20"/>
      <c r="H88" s="96">
        <f>ROUND($F87*$C88*Constants!D$31,0)</f>
        <v>0</v>
      </c>
      <c r="I88" s="20"/>
      <c r="J88" s="96">
        <f>ROUND($F87*$C88*Constants!F$31,0)</f>
        <v>0</v>
      </c>
      <c r="K88" s="20"/>
      <c r="L88" s="96">
        <f>ROUND($F87*$C88*Constants!H$31,0)</f>
        <v>0</v>
      </c>
      <c r="M88" s="20"/>
      <c r="N88" s="96">
        <f>ROUND($F87*$C88*Constants!J$31,0)</f>
        <v>0</v>
      </c>
      <c r="O88" s="20"/>
      <c r="P88" s="40">
        <f>+F88+H88+J88+L88+N88</f>
        <v>0</v>
      </c>
      <c r="Q88" s="20"/>
      <c r="R88" s="247"/>
    </row>
    <row r="89" spans="1:20" ht="13.5" thickBot="1">
      <c r="A89" s="45" t="s">
        <v>53</v>
      </c>
      <c r="B89" s="46"/>
      <c r="C89" s="47"/>
      <c r="D89" s="47"/>
      <c r="E89" s="65"/>
      <c r="F89" s="95">
        <f>SUM(F87:F88)</f>
        <v>0</v>
      </c>
      <c r="G89" s="65"/>
      <c r="H89" s="95">
        <f>SUM(H87:H88)</f>
        <v>0</v>
      </c>
      <c r="I89" s="65"/>
      <c r="J89" s="95">
        <f>SUM(J87:J88)</f>
        <v>0</v>
      </c>
      <c r="K89" s="65"/>
      <c r="L89" s="95">
        <f>SUM(L87:L88)</f>
        <v>0</v>
      </c>
      <c r="M89" s="65"/>
      <c r="N89" s="95">
        <f>SUM(N87:N88)</f>
        <v>0</v>
      </c>
      <c r="O89" s="64"/>
      <c r="P89" s="95">
        <f>+F89+H89+J89+L89+N89</f>
        <v>0</v>
      </c>
      <c r="Q89" s="268">
        <v>0</v>
      </c>
      <c r="R89" s="269">
        <v>0</v>
      </c>
      <c r="S89" s="278">
        <f>+R89+Q89</f>
        <v>0</v>
      </c>
      <c r="T89" s="13" t="s">
        <v>175</v>
      </c>
    </row>
    <row r="90" spans="1:18" ht="12.75">
      <c r="A90" s="41" t="s">
        <v>80</v>
      </c>
      <c r="B90" s="62"/>
      <c r="C90" s="42"/>
      <c r="D90" s="42"/>
      <c r="E90" s="43"/>
      <c r="F90" s="44"/>
      <c r="G90" s="43"/>
      <c r="H90" s="44"/>
      <c r="I90" s="43"/>
      <c r="J90" s="44"/>
      <c r="K90" s="43"/>
      <c r="L90" s="44"/>
      <c r="M90" s="43"/>
      <c r="N90" s="44"/>
      <c r="O90" s="43"/>
      <c r="P90" s="44"/>
      <c r="Q90" s="43"/>
      <c r="R90" s="248"/>
    </row>
    <row r="91" spans="1:18" ht="12.75" hidden="1">
      <c r="A91" s="32" t="s">
        <v>96</v>
      </c>
      <c r="B91" s="66"/>
      <c r="C91" s="35"/>
      <c r="D91" s="33"/>
      <c r="E91" s="20"/>
      <c r="F91" s="96">
        <v>0</v>
      </c>
      <c r="G91" s="20"/>
      <c r="H91" s="96">
        <v>0</v>
      </c>
      <c r="I91" s="20"/>
      <c r="J91" s="96"/>
      <c r="K91" s="20"/>
      <c r="L91" s="96"/>
      <c r="M91" s="20"/>
      <c r="N91" s="96"/>
      <c r="O91" s="20"/>
      <c r="P91" s="96">
        <f>+F91+H91+J91+L91+N91</f>
        <v>0</v>
      </c>
      <c r="Q91" s="20"/>
      <c r="R91" s="247"/>
    </row>
    <row r="92" spans="1:18" ht="12.75" hidden="1">
      <c r="A92" s="32"/>
      <c r="B92" s="66"/>
      <c r="C92" s="35"/>
      <c r="D92" s="33"/>
      <c r="E92" s="20"/>
      <c r="F92" s="40"/>
      <c r="G92" s="20"/>
      <c r="H92" s="40"/>
      <c r="I92" s="20"/>
      <c r="J92" s="40"/>
      <c r="K92" s="20"/>
      <c r="L92" s="40"/>
      <c r="M92" s="20"/>
      <c r="N92" s="40"/>
      <c r="O92" s="20"/>
      <c r="P92" s="40">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c r="A94" s="32"/>
      <c r="B94" s="63"/>
      <c r="C94" s="35"/>
      <c r="D94" s="33"/>
      <c r="E94" s="20"/>
      <c r="F94" s="40"/>
      <c r="G94" s="20"/>
      <c r="H94" s="40"/>
      <c r="I94" s="20"/>
      <c r="J94" s="40"/>
      <c r="K94" s="20"/>
      <c r="L94" s="40"/>
      <c r="M94" s="20"/>
      <c r="N94" s="40"/>
      <c r="O94" s="20"/>
      <c r="P94" s="40">
        <f>+F94+H94+J94+L94+N94</f>
        <v>0</v>
      </c>
      <c r="Q94" s="20"/>
      <c r="R94" s="247"/>
    </row>
    <row r="95" spans="1:20" ht="13.5" thickBot="1">
      <c r="A95" s="45" t="s">
        <v>81</v>
      </c>
      <c r="B95" s="46"/>
      <c r="C95" s="47"/>
      <c r="D95" s="47"/>
      <c r="E95" s="51"/>
      <c r="F95" s="95">
        <f>SUM(F90:F94)</f>
        <v>0</v>
      </c>
      <c r="G95" s="65"/>
      <c r="H95" s="95">
        <f>SUM(H90:H94)</f>
        <v>0</v>
      </c>
      <c r="I95" s="65"/>
      <c r="J95" s="95">
        <f>SUM(J90:J94)</f>
        <v>0</v>
      </c>
      <c r="K95" s="65"/>
      <c r="L95" s="95">
        <f>SUM(L90:L94)</f>
        <v>0</v>
      </c>
      <c r="M95" s="65"/>
      <c r="N95" s="95">
        <f>SUM(N90:N94)</f>
        <v>0</v>
      </c>
      <c r="O95" s="64"/>
      <c r="P95" s="95">
        <f>+F95+H95+J95+L95+N95</f>
        <v>0</v>
      </c>
      <c r="Q95" s="268">
        <v>0</v>
      </c>
      <c r="R95" s="269">
        <v>0</v>
      </c>
      <c r="S95" s="278">
        <f>+R95+Q95</f>
        <v>0</v>
      </c>
      <c r="T95" s="13" t="s">
        <v>175</v>
      </c>
    </row>
    <row r="96" spans="1:18" ht="12.75">
      <c r="A96" s="41" t="s">
        <v>79</v>
      </c>
      <c r="B96" s="62"/>
      <c r="C96" s="42"/>
      <c r="D96" s="42"/>
      <c r="E96" s="43"/>
      <c r="F96" s="44"/>
      <c r="G96" s="43"/>
      <c r="H96" s="44"/>
      <c r="I96" s="43"/>
      <c r="J96" s="44"/>
      <c r="K96" s="43"/>
      <c r="L96" s="44"/>
      <c r="M96" s="43"/>
      <c r="N96" s="44"/>
      <c r="O96" s="43"/>
      <c r="P96" s="44"/>
      <c r="Q96" s="43"/>
      <c r="R96" s="248"/>
    </row>
    <row r="97" spans="1:18" ht="12.75">
      <c r="A97" s="32"/>
      <c r="B97" s="63"/>
      <c r="C97" s="3"/>
      <c r="D97" s="33" t="s">
        <v>86</v>
      </c>
      <c r="E97" s="85">
        <f>F95</f>
        <v>0</v>
      </c>
      <c r="F97" s="96">
        <f>ROUND($C97*E97,0)</f>
        <v>0</v>
      </c>
      <c r="G97" s="85">
        <f>H95</f>
        <v>0</v>
      </c>
      <c r="H97" s="96">
        <f>ROUND($C97*G97,0)</f>
        <v>0</v>
      </c>
      <c r="I97" s="85">
        <f>J95</f>
        <v>0</v>
      </c>
      <c r="J97" s="96">
        <f>ROUND($C97*I97,0)</f>
        <v>0</v>
      </c>
      <c r="K97" s="85">
        <f>L95</f>
        <v>0</v>
      </c>
      <c r="L97" s="96">
        <f>ROUND($C97*K97,0)</f>
        <v>0</v>
      </c>
      <c r="M97" s="85">
        <f>N95</f>
        <v>0</v>
      </c>
      <c r="N97" s="96">
        <f>ROUND($C97*M97,0)</f>
        <v>0</v>
      </c>
      <c r="O97" s="85"/>
      <c r="P97" s="96">
        <f>+F97+H97+J97+L97+N97</f>
        <v>0</v>
      </c>
      <c r="Q97" s="85"/>
      <c r="R97" s="249"/>
    </row>
    <row r="98" spans="1:20" ht="13.5" thickBot="1">
      <c r="A98" s="45" t="s">
        <v>55</v>
      </c>
      <c r="B98" s="46"/>
      <c r="C98" s="47"/>
      <c r="D98" s="47"/>
      <c r="E98" s="65"/>
      <c r="F98" s="95">
        <f>F97</f>
        <v>0</v>
      </c>
      <c r="G98" s="65"/>
      <c r="H98" s="95">
        <f>H97</f>
        <v>0</v>
      </c>
      <c r="I98" s="65"/>
      <c r="J98" s="95">
        <f>J97</f>
        <v>0</v>
      </c>
      <c r="K98" s="65"/>
      <c r="L98" s="95">
        <f>L97</f>
        <v>0</v>
      </c>
      <c r="M98" s="65"/>
      <c r="N98" s="95">
        <f>N97</f>
        <v>0</v>
      </c>
      <c r="O98" s="64"/>
      <c r="P98" s="95">
        <f>+F98+H98+J98+L98+N98</f>
        <v>0</v>
      </c>
      <c r="Q98" s="268">
        <v>0</v>
      </c>
      <c r="R98" s="269">
        <v>0</v>
      </c>
      <c r="S98" s="278">
        <f>+R98+Q98</f>
        <v>0</v>
      </c>
      <c r="T98" s="13" t="s">
        <v>175</v>
      </c>
    </row>
    <row r="99" spans="1:20" ht="13.5" hidden="1" thickBot="1">
      <c r="A99" s="41" t="s">
        <v>82</v>
      </c>
      <c r="B99" s="62"/>
      <c r="C99" s="42"/>
      <c r="D99" s="42"/>
      <c r="E99" s="43"/>
      <c r="F99" s="44"/>
      <c r="G99" s="43"/>
      <c r="H99" s="44"/>
      <c r="I99" s="43"/>
      <c r="J99" s="44"/>
      <c r="K99" s="43"/>
      <c r="L99" s="44"/>
      <c r="M99" s="43"/>
      <c r="N99" s="44"/>
      <c r="O99" s="43"/>
      <c r="P99" s="44"/>
      <c r="Q99" s="274"/>
      <c r="R99" s="275"/>
      <c r="S99" s="278">
        <f>+R99+Q99</f>
        <v>0</v>
      </c>
      <c r="T99" s="13" t="s">
        <v>175</v>
      </c>
    </row>
    <row r="100" spans="1:20" ht="13.5" hidden="1" thickBot="1">
      <c r="A100" s="32"/>
      <c r="B100" s="66"/>
      <c r="C100" s="53">
        <v>0</v>
      </c>
      <c r="D100" s="109"/>
      <c r="E100" s="85">
        <f>+F98+F95+F89+F85+F82</f>
        <v>0</v>
      </c>
      <c r="F100" s="40">
        <f>ROUND(E100*$C$100,0)</f>
        <v>0</v>
      </c>
      <c r="G100" s="85">
        <f>+H98+H95+H89+H85+H82</f>
        <v>0</v>
      </c>
      <c r="H100" s="40">
        <f>ROUND(G100*$C$100,0)</f>
        <v>0</v>
      </c>
      <c r="I100" s="85">
        <f>+J98+J95+J89+J85+J82</f>
        <v>0</v>
      </c>
      <c r="J100" s="40">
        <f>ROUND(I100*$C$100,0)</f>
        <v>0</v>
      </c>
      <c r="K100" s="85">
        <f>+L98+L95+L89+L85+L82</f>
        <v>0</v>
      </c>
      <c r="L100" s="40">
        <f>ROUND(K100*$C$100,0)</f>
        <v>0</v>
      </c>
      <c r="M100" s="85">
        <f>+N98+N95+N89+N85+N82</f>
        <v>0</v>
      </c>
      <c r="N100" s="40">
        <f>ROUND(M100*$C$100,0)</f>
        <v>0</v>
      </c>
      <c r="O100" s="20"/>
      <c r="P100" s="135">
        <f>+F100+H100+J100+L100+N100</f>
        <v>0</v>
      </c>
      <c r="Q100" s="274"/>
      <c r="R100" s="275"/>
      <c r="S100" s="278">
        <f>+R100+Q100</f>
        <v>0</v>
      </c>
      <c r="T100" s="13" t="s">
        <v>175</v>
      </c>
    </row>
    <row r="101" spans="1:20" ht="13.5" hidden="1" thickBot="1">
      <c r="A101" s="45" t="s">
        <v>83</v>
      </c>
      <c r="B101" s="46"/>
      <c r="C101" s="47"/>
      <c r="D101" s="47"/>
      <c r="E101" s="106"/>
      <c r="F101" s="95">
        <f>SUM(F99:F100)</f>
        <v>0</v>
      </c>
      <c r="G101" s="106"/>
      <c r="H101" s="95">
        <f>SUM(H99:H100)</f>
        <v>0</v>
      </c>
      <c r="I101" s="106"/>
      <c r="J101" s="95">
        <f>SUM(J99:J100)</f>
        <v>0</v>
      </c>
      <c r="K101" s="106"/>
      <c r="L101" s="95">
        <f>SUM(L99:L100)</f>
        <v>0</v>
      </c>
      <c r="M101" s="106"/>
      <c r="N101" s="95">
        <f>SUM(N99:N100)</f>
        <v>0</v>
      </c>
      <c r="O101" s="107"/>
      <c r="P101" s="95">
        <f>+F101+H101+J101+L101+N101</f>
        <v>0</v>
      </c>
      <c r="Q101" s="276"/>
      <c r="R101" s="277"/>
      <c r="S101" s="278">
        <f>+R101+Q101</f>
        <v>0</v>
      </c>
      <c r="T101" s="13" t="s">
        <v>175</v>
      </c>
    </row>
    <row r="102" spans="1:20" s="54" customFormat="1" ht="15" customHeight="1" thickBot="1">
      <c r="A102" s="56" t="s">
        <v>84</v>
      </c>
      <c r="B102" s="57"/>
      <c r="C102" s="58"/>
      <c r="D102" s="58"/>
      <c r="E102" s="17"/>
      <c r="F102" s="97">
        <f>+F100+E100</f>
        <v>0</v>
      </c>
      <c r="G102" s="108"/>
      <c r="H102" s="97">
        <f>+H100+G100</f>
        <v>0</v>
      </c>
      <c r="I102" s="108"/>
      <c r="J102" s="97">
        <f>+J100+I100</f>
        <v>0</v>
      </c>
      <c r="K102" s="108"/>
      <c r="L102" s="97">
        <f>+L100+K100</f>
        <v>0</v>
      </c>
      <c r="M102" s="108"/>
      <c r="N102" s="97">
        <f>+N100+M100</f>
        <v>0</v>
      </c>
      <c r="O102" s="108"/>
      <c r="P102" s="97">
        <f>+F102+H102+J102+L102+N102</f>
        <v>0</v>
      </c>
      <c r="Q102" s="272">
        <f>+Q98+Q95+Q89+Q85+Q82</f>
        <v>0</v>
      </c>
      <c r="R102" s="273">
        <f>+R98+R95+R89+R85+R82</f>
        <v>0</v>
      </c>
      <c r="S102" s="278">
        <f>+R102+Q102</f>
        <v>0</v>
      </c>
      <c r="T102" s="13" t="s">
        <v>175</v>
      </c>
    </row>
    <row r="103" ht="12.75">
      <c r="R103" s="15"/>
    </row>
    <row r="104" ht="12.75">
      <c r="R104" s="15"/>
    </row>
    <row r="105" ht="12.75">
      <c r="R105" s="15"/>
    </row>
    <row r="106" ht="12.75">
      <c r="R106" s="15"/>
    </row>
    <row r="107" ht="12.75">
      <c r="R107" s="15"/>
    </row>
    <row r="108" ht="12.75">
      <c r="R108" s="15"/>
    </row>
    <row r="109" ht="12.75">
      <c r="R109" s="15"/>
    </row>
    <row r="110" ht="12.75">
      <c r="R110" s="15"/>
    </row>
  </sheetData>
  <mergeCells count="2">
    <mergeCell ref="O8:P8"/>
    <mergeCell ref="O10:P10"/>
  </mergeCells>
  <printOptions horizontalCentered="1"/>
  <pageMargins left="0.5" right="0.5" top="0.41" bottom="0.21" header="0.37" footer="0.16"/>
  <pageSetup fitToHeight="2" horizontalDpi="600" verticalDpi="600" orientation="landscape" scale="47" r:id="rId1"/>
</worksheet>
</file>

<file path=xl/worksheets/sheet4.xml><?xml version="1.0" encoding="utf-8"?>
<worksheet xmlns="http://schemas.openxmlformats.org/spreadsheetml/2006/main" xmlns:r="http://schemas.openxmlformats.org/officeDocument/2006/relationships">
  <dimension ref="A1:T110"/>
  <sheetViews>
    <sheetView view="pageBreakPreview" zoomScale="60" zoomScaleNormal="75" workbookViewId="0" topLeftCell="A1">
      <selection activeCell="C6" sqref="C6"/>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3.8515625" style="13" bestFit="1" customWidth="1"/>
    <col min="7" max="7" width="12.8515625" style="15" customWidth="1"/>
    <col min="8" max="8" width="13.8515625" style="13" bestFit="1" customWidth="1"/>
    <col min="9" max="9" width="12.8515625" style="15" customWidth="1"/>
    <col min="10" max="10" width="13.421875" style="13" customWidth="1"/>
    <col min="11" max="11" width="12.8515625" style="15" hidden="1" customWidth="1"/>
    <col min="12" max="12" width="13.8515625" style="13" hidden="1" customWidth="1"/>
    <col min="13" max="13" width="12.8515625" style="15" hidden="1" customWidth="1"/>
    <col min="14" max="14" width="13.851562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row>
    <row r="7" ht="15.75" thickBot="1">
      <c r="A7" s="224" t="s">
        <v>168</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90</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49">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+E14+G14+I14+K14+M14</f>
        <v>0</v>
      </c>
      <c r="P14" s="40">
        <f>+F14+H14+J14+L14+N14</f>
        <v>0</v>
      </c>
      <c r="Q14" s="20"/>
      <c r="R14" s="247"/>
    </row>
    <row r="15" spans="1:18" ht="12.75">
      <c r="A15" s="32" t="str">
        <f>+Policy!A15</f>
        <v>Field Staff 2</v>
      </c>
      <c r="B15" s="49">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aca="true" t="shared" si="0" ref="O15:O32">+E15+G15+I15+K15+M15</f>
        <v>0</v>
      </c>
      <c r="P15" s="40">
        <f aca="true" t="shared" si="1" ref="P15:P32">+F15+H15+J15+L15+N15</f>
        <v>0</v>
      </c>
      <c r="Q15" s="20"/>
      <c r="R15" s="247"/>
    </row>
    <row r="16" spans="1:18" ht="12.75">
      <c r="A16" s="32" t="str">
        <f>+Policy!A16</f>
        <v>Field Staff 3</v>
      </c>
      <c r="B16" s="49">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49">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+E17+G17+I17+K17+M17</f>
        <v>0</v>
      </c>
      <c r="P17" s="40">
        <f>+F17+H17+J17+L17+N17</f>
        <v>0</v>
      </c>
      <c r="Q17" s="20"/>
      <c r="R17" s="247"/>
    </row>
    <row r="18" spans="1:18" ht="12.75">
      <c r="A18" s="32" t="str">
        <f>+Policy!A18</f>
        <v>Field Staff 5</v>
      </c>
      <c r="B18" s="49">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49">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49">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49">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49">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49">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49">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49">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49"/>
      <c r="C26" s="35"/>
      <c r="D26" s="33"/>
      <c r="E26" s="20"/>
      <c r="F26" s="40"/>
      <c r="G26" s="20"/>
      <c r="H26" s="40"/>
      <c r="I26" s="20"/>
      <c r="J26" s="40"/>
      <c r="K26" s="20"/>
      <c r="L26" s="40"/>
      <c r="M26" s="20"/>
      <c r="N26" s="40"/>
      <c r="O26" s="20"/>
      <c r="P26" s="40"/>
      <c r="Q26" s="20"/>
      <c r="R26" s="247"/>
    </row>
    <row r="27" spans="1:18" ht="12.75">
      <c r="A27" s="32" t="str">
        <f>+Policy!A27</f>
        <v>Home Office Staff 1</v>
      </c>
      <c r="B27" s="49">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t="shared" si="0"/>
        <v>0</v>
      </c>
      <c r="P27" s="40">
        <f t="shared" si="1"/>
        <v>0</v>
      </c>
      <c r="Q27" s="20"/>
      <c r="R27" s="247"/>
    </row>
    <row r="28" spans="1:18" ht="12.75">
      <c r="A28" s="32" t="str">
        <f>+Policy!A28</f>
        <v>Home Office Staff 2</v>
      </c>
      <c r="B28" s="49">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0"/>
        <v>0</v>
      </c>
      <c r="P28" s="40">
        <f t="shared" si="1"/>
        <v>0</v>
      </c>
      <c r="Q28" s="20"/>
      <c r="R28" s="247"/>
    </row>
    <row r="29" spans="1:18" ht="12.75">
      <c r="A29" s="32" t="str">
        <f>+Policy!A29</f>
        <v>Home Office Staff 3</v>
      </c>
      <c r="B29" s="49">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0"/>
        <v>0</v>
      </c>
      <c r="P29" s="40">
        <f t="shared" si="1"/>
        <v>0</v>
      </c>
      <c r="Q29" s="20"/>
      <c r="R29" s="247"/>
    </row>
    <row r="30" spans="1:18" ht="12.75">
      <c r="A30" s="32" t="str">
        <f>+Policy!A30</f>
        <v>Home Office Staff 4</v>
      </c>
      <c r="B30" s="49">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0"/>
        <v>0</v>
      </c>
      <c r="P30" s="40">
        <f t="shared" si="1"/>
        <v>0</v>
      </c>
      <c r="Q30" s="20"/>
      <c r="R30" s="247"/>
    </row>
    <row r="31" spans="1:18" ht="12.75">
      <c r="A31" s="32" t="str">
        <f>+Policy!A31</f>
        <v>Home Office Staff 5</v>
      </c>
      <c r="B31" s="49">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0"/>
        <v>0</v>
      </c>
      <c r="P31" s="40">
        <f t="shared" si="1"/>
        <v>0</v>
      </c>
      <c r="Q31" s="20"/>
      <c r="R31" s="247"/>
    </row>
    <row r="32" spans="1:18" ht="12.75">
      <c r="A32" s="32" t="str">
        <f>+Policy!A32</f>
        <v>Home Office Staff 6</v>
      </c>
      <c r="B32" s="49">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0"/>
        <v>0</v>
      </c>
      <c r="P32" s="40">
        <f t="shared" si="1"/>
        <v>0</v>
      </c>
      <c r="Q32" s="20"/>
      <c r="R32" s="247"/>
    </row>
    <row r="33" spans="1:18" ht="12.75">
      <c r="A33" s="32" t="str">
        <f>+Policy!A33</f>
        <v>Home Office Staff 7</v>
      </c>
      <c r="B33" s="49">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2" ref="E34:N34">SUM(E12:E33)</f>
        <v>0</v>
      </c>
      <c r="F34" s="95">
        <f t="shared" si="2"/>
        <v>0</v>
      </c>
      <c r="G34" s="64">
        <f t="shared" si="2"/>
        <v>0</v>
      </c>
      <c r="H34" s="95">
        <f t="shared" si="2"/>
        <v>0</v>
      </c>
      <c r="I34" s="64">
        <f t="shared" si="2"/>
        <v>0</v>
      </c>
      <c r="J34" s="95">
        <f t="shared" si="2"/>
        <v>0</v>
      </c>
      <c r="K34" s="64">
        <f t="shared" si="2"/>
        <v>0</v>
      </c>
      <c r="L34" s="95">
        <f t="shared" si="2"/>
        <v>0</v>
      </c>
      <c r="M34" s="64">
        <f t="shared" si="2"/>
        <v>0</v>
      </c>
      <c r="N34" s="95">
        <f t="shared" si="2"/>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119</v>
      </c>
      <c r="B36" s="49"/>
      <c r="C36" s="3">
        <f>+Policy!C36</f>
        <v>0</v>
      </c>
      <c r="D36" s="33" t="s">
        <v>36</v>
      </c>
      <c r="E36" s="85">
        <f>SUM(F27:F32)</f>
        <v>0</v>
      </c>
      <c r="F36" s="157">
        <f>ROUND(E36*$C$36,0)</f>
        <v>0</v>
      </c>
      <c r="G36" s="85">
        <f>SUM(H27:H32)</f>
        <v>0</v>
      </c>
      <c r="H36" s="157">
        <f>ROUND(G36*$C$36,0)</f>
        <v>0</v>
      </c>
      <c r="I36" s="85">
        <f>SUM(J27:J32)</f>
        <v>0</v>
      </c>
      <c r="J36" s="157">
        <f>ROUND(I36*$C$36,0)</f>
        <v>0</v>
      </c>
      <c r="K36" s="85">
        <f>SUM(L27:L32)</f>
        <v>0</v>
      </c>
      <c r="L36" s="157">
        <f>ROUND(K36*$C$36,0)</f>
        <v>0</v>
      </c>
      <c r="M36" s="85">
        <f>SUM(N27:N32)</f>
        <v>0</v>
      </c>
      <c r="N36" s="157">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57">
        <f>ROUND(E37*$C$37,0)</f>
        <v>0</v>
      </c>
      <c r="G37" s="85">
        <f>SUM(H14:H25)</f>
        <v>0</v>
      </c>
      <c r="H37" s="157">
        <f>ROUND(G37*$C$37,0)</f>
        <v>0</v>
      </c>
      <c r="I37" s="85">
        <f>SUM(J14:J25)</f>
        <v>0</v>
      </c>
      <c r="J37" s="157">
        <f>ROUND(I37*$C$37,0)</f>
        <v>0</v>
      </c>
      <c r="K37" s="85">
        <f>SUM(L14:L25)</f>
        <v>0</v>
      </c>
      <c r="L37" s="157">
        <f>ROUND(K37*$C$37,0)</f>
        <v>0</v>
      </c>
      <c r="M37" s="85">
        <f>SUM(N14:N25)</f>
        <v>0</v>
      </c>
      <c r="N37" s="157">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+E42+G42+I42+K42+M42</f>
        <v>0</v>
      </c>
      <c r="P42" s="96">
        <f>+F42+H42+J42+L42+N42</f>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aca="true" t="shared" si="3" ref="O43:O52">+E43+G43+I43+K43+M43</f>
        <v>0</v>
      </c>
      <c r="P43" s="96">
        <f aca="true" t="shared" si="4" ref="P43:P52">+F43+H43+J43+L43+N43</f>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3"/>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3"/>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3"/>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3"/>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3"/>
        <v>0</v>
      </c>
      <c r="P48" s="96">
        <f t="shared" si="4"/>
        <v>0</v>
      </c>
      <c r="Q48" s="20"/>
      <c r="R48" s="247"/>
    </row>
    <row r="49" spans="1:18" ht="12.75">
      <c r="A49" s="52" t="str">
        <f>+LOE!A44</f>
        <v>Int'l Consultant 8</v>
      </c>
      <c r="B49" s="49">
        <f>+LOE!B44</f>
        <v>0</v>
      </c>
      <c r="C49" s="35">
        <f>+Policy!C49</f>
        <v>0</v>
      </c>
      <c r="D49" s="33" t="s">
        <v>34</v>
      </c>
      <c r="E49" s="20"/>
      <c r="F49" s="96"/>
      <c r="G49" s="20"/>
      <c r="H49" s="96"/>
      <c r="I49" s="20"/>
      <c r="J49" s="96"/>
      <c r="K49" s="20"/>
      <c r="L49" s="96"/>
      <c r="M49" s="20"/>
      <c r="N49" s="96"/>
      <c r="O49" s="20"/>
      <c r="P49" s="96"/>
      <c r="Q49" s="20"/>
      <c r="R49" s="247"/>
    </row>
    <row r="50" spans="1:18" ht="12.75">
      <c r="A50" s="34" t="str">
        <f>+LOE!A45</f>
        <v>Local  Consultants</v>
      </c>
      <c r="B50" s="49"/>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t="shared" si="3"/>
        <v>0</v>
      </c>
      <c r="P51" s="96">
        <f t="shared" si="4"/>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3"/>
        <v>0</v>
      </c>
      <c r="P52" s="96">
        <f t="shared" si="4"/>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+E53+G53+I53+K53+M53</f>
        <v>0</v>
      </c>
      <c r="P53" s="96">
        <f>+F53+H53+J53+L53+N53</f>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+E54+G54+I54+K54+M54</f>
        <v>0</v>
      </c>
      <c r="P54" s="96">
        <f>+F54+H54+J54+L54+N54</f>
        <v>0</v>
      </c>
      <c r="Q54" s="20"/>
      <c r="R54" s="247"/>
    </row>
    <row r="55" spans="1:18" ht="12.75">
      <c r="A55" s="52" t="str">
        <f>+LOE!A50</f>
        <v>Local Consultant 5</v>
      </c>
      <c r="B55" s="49">
        <f>+LOE!B50</f>
        <v>0</v>
      </c>
      <c r="C55" s="35">
        <f>+Policy!C55</f>
        <v>0</v>
      </c>
      <c r="D55" s="35"/>
      <c r="E55" s="20"/>
      <c r="F55" s="40"/>
      <c r="G55" s="20"/>
      <c r="H55" s="40"/>
      <c r="I55" s="20"/>
      <c r="J55" s="40"/>
      <c r="K55" s="20"/>
      <c r="L55" s="40"/>
      <c r="M55" s="20"/>
      <c r="N55" s="40"/>
      <c r="O55" s="20"/>
      <c r="P55" s="40"/>
      <c r="Q55" s="20"/>
      <c r="R55" s="247"/>
    </row>
    <row r="56" spans="1:20" ht="13.5" thickBot="1">
      <c r="A56" s="45" t="s">
        <v>39</v>
      </c>
      <c r="B56" s="46"/>
      <c r="C56" s="47"/>
      <c r="D56" s="47"/>
      <c r="E56" s="65">
        <f aca="true" t="shared" si="5" ref="E56:N56">SUM(E40:E55)</f>
        <v>0</v>
      </c>
      <c r="F56" s="95">
        <f t="shared" si="5"/>
        <v>0</v>
      </c>
      <c r="G56" s="65">
        <f t="shared" si="5"/>
        <v>0</v>
      </c>
      <c r="H56" s="95">
        <f t="shared" si="5"/>
        <v>0</v>
      </c>
      <c r="I56" s="65">
        <f t="shared" si="5"/>
        <v>0</v>
      </c>
      <c r="J56" s="95">
        <f t="shared" si="5"/>
        <v>0</v>
      </c>
      <c r="K56" s="65">
        <f t="shared" si="5"/>
        <v>0</v>
      </c>
      <c r="L56" s="95">
        <f t="shared" si="5"/>
        <v>0</v>
      </c>
      <c r="M56" s="65">
        <f t="shared" si="5"/>
        <v>0</v>
      </c>
      <c r="N56" s="95">
        <f t="shared" si="5"/>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6" ref="O61:P64">+E61+G61+I61+K61+M61</f>
        <v>0</v>
      </c>
      <c r="P61" s="40">
        <f t="shared" si="6"/>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6"/>
        <v>0</v>
      </c>
      <c r="P62" s="40">
        <f t="shared" si="6"/>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6"/>
        <v>0</v>
      </c>
      <c r="P63" s="40">
        <f t="shared" si="6"/>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6"/>
        <v>0</v>
      </c>
      <c r="P64" s="40">
        <f t="shared" si="6"/>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+Policy!C71</f>
        <v>0</v>
      </c>
      <c r="D71" s="33" t="s">
        <v>34</v>
      </c>
      <c r="E71" s="20">
        <v>0</v>
      </c>
      <c r="F71" s="40">
        <f>ROUND($C71*E71*Constants!B$28,0)</f>
        <v>0</v>
      </c>
      <c r="G71" s="20">
        <v>0</v>
      </c>
      <c r="H71" s="40">
        <f>ROUND($C71*G71*Constants!D$28,0)</f>
        <v>0</v>
      </c>
      <c r="I71" s="20">
        <v>0</v>
      </c>
      <c r="J71" s="40">
        <f>ROUND($C71*I71*Constants!F$28,0)</f>
        <v>0</v>
      </c>
      <c r="K71" s="20">
        <v>0</v>
      </c>
      <c r="L71" s="40">
        <f>ROUND($C71*K71*Constants!H$28,0)</f>
        <v>0</v>
      </c>
      <c r="M71" s="20">
        <v>0</v>
      </c>
      <c r="N71" s="40">
        <f>ROUND($C71*M71*Constants!J$28,0)</f>
        <v>0</v>
      </c>
      <c r="O71" s="20">
        <f aca="true" t="shared" si="7" ref="O71:P80">+E71+G71+I71+K71+M71</f>
        <v>0</v>
      </c>
      <c r="P71" s="40">
        <f t="shared" si="7"/>
        <v>0</v>
      </c>
      <c r="Q71" s="20"/>
      <c r="R71" s="247"/>
    </row>
    <row r="72" spans="1:18" ht="12.75">
      <c r="A72" s="32" t="s">
        <v>47</v>
      </c>
      <c r="B72" s="49"/>
      <c r="C72" s="134">
        <f>+Policy!C72</f>
        <v>0</v>
      </c>
      <c r="D72" s="33" t="s">
        <v>99</v>
      </c>
      <c r="E72" s="20">
        <f>SUM(E27:E32)</f>
        <v>0</v>
      </c>
      <c r="F72" s="40">
        <f>ROUND($C72*E72*Constants!B$28,0)</f>
        <v>0</v>
      </c>
      <c r="G72" s="20">
        <f>SUM(G27:G32)</f>
        <v>0</v>
      </c>
      <c r="H72" s="40">
        <f>ROUND($C72*G72*Constants!D$28,0)</f>
        <v>0</v>
      </c>
      <c r="I72" s="20">
        <f>SUM(I27:I32)</f>
        <v>0</v>
      </c>
      <c r="J72" s="40">
        <f>ROUND($C72*I72*Constants!F$28,0)</f>
        <v>0</v>
      </c>
      <c r="K72" s="20">
        <f>SUM(K27:K32)</f>
        <v>0</v>
      </c>
      <c r="L72" s="40">
        <f>ROUND($C72*K72*Constants!H$28,0)</f>
        <v>0</v>
      </c>
      <c r="M72" s="20">
        <f>SUM(M27:M32)</f>
        <v>0</v>
      </c>
      <c r="N72" s="40">
        <f>ROUND($C72*M72*Constants!J$28,0)</f>
        <v>0</v>
      </c>
      <c r="O72" s="20">
        <f t="shared" si="7"/>
        <v>0</v>
      </c>
      <c r="P72" s="40">
        <f t="shared" si="7"/>
        <v>0</v>
      </c>
      <c r="Q72" s="20"/>
      <c r="R72" s="247"/>
    </row>
    <row r="73" spans="1:18" ht="12.75">
      <c r="A73" s="32" t="s">
        <v>48</v>
      </c>
      <c r="B73" s="49"/>
      <c r="C73" s="134">
        <f>+Policy!C73</f>
        <v>0</v>
      </c>
      <c r="D73" s="33" t="s">
        <v>99</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7"/>
        <v>0</v>
      </c>
      <c r="P73" s="40">
        <f t="shared" si="7"/>
        <v>0</v>
      </c>
      <c r="Q73" s="20"/>
      <c r="R73" s="247"/>
    </row>
    <row r="74" spans="1:18" ht="12.75">
      <c r="A74" s="32" t="s">
        <v>44</v>
      </c>
      <c r="B74" s="49"/>
      <c r="C74" s="134">
        <f>+Policy!C74</f>
        <v>0</v>
      </c>
      <c r="D74" s="33" t="s">
        <v>99</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7"/>
        <v>0</v>
      </c>
      <c r="P74" s="40">
        <f t="shared" si="7"/>
        <v>0</v>
      </c>
      <c r="Q74" s="20"/>
      <c r="R74" s="247"/>
    </row>
    <row r="75" spans="1:18" ht="12.75">
      <c r="A75" s="32" t="s">
        <v>75</v>
      </c>
      <c r="B75" s="49"/>
      <c r="C75" s="134">
        <f>+Policy!C75</f>
        <v>0</v>
      </c>
      <c r="D75" s="33" t="s">
        <v>34</v>
      </c>
      <c r="E75" s="20">
        <v>0</v>
      </c>
      <c r="F75" s="40">
        <f>ROUND($C75*E75*Constants!B$28,0)</f>
        <v>0</v>
      </c>
      <c r="G75" s="20">
        <v>0</v>
      </c>
      <c r="H75" s="40">
        <f>ROUND($C75*G75*Constants!D$28,0)</f>
        <v>0</v>
      </c>
      <c r="I75" s="20">
        <v>0</v>
      </c>
      <c r="J75" s="40">
        <f>ROUND($C75*I75*Constants!F$28,0)</f>
        <v>0</v>
      </c>
      <c r="K75" s="20">
        <v>0</v>
      </c>
      <c r="L75" s="40">
        <f>ROUND($C75*K75*Constants!H$28,0)</f>
        <v>0</v>
      </c>
      <c r="M75" s="20">
        <v>0</v>
      </c>
      <c r="N75" s="40">
        <f>ROUND($C75*M75*Constants!J$28,0)</f>
        <v>0</v>
      </c>
      <c r="O75" s="20">
        <f t="shared" si="7"/>
        <v>0</v>
      </c>
      <c r="P75" s="40">
        <f t="shared" si="7"/>
        <v>0</v>
      </c>
      <c r="Q75" s="20"/>
      <c r="R75" s="247"/>
    </row>
    <row r="76" spans="1:18" ht="12.75">
      <c r="A76" s="32" t="s">
        <v>49</v>
      </c>
      <c r="B76" s="49"/>
      <c r="C76" s="134">
        <f>+Policy!C76</f>
        <v>0</v>
      </c>
      <c r="D76" s="33" t="s">
        <v>34</v>
      </c>
      <c r="E76" s="20">
        <v>0</v>
      </c>
      <c r="F76" s="40">
        <f>ROUND($C76*E76*Constants!B$28,0)</f>
        <v>0</v>
      </c>
      <c r="G76" s="20">
        <v>0</v>
      </c>
      <c r="H76" s="40">
        <f>ROUND($C76*G76*Constants!D$28,0)</f>
        <v>0</v>
      </c>
      <c r="I76" s="20">
        <v>0</v>
      </c>
      <c r="J76" s="40">
        <f>ROUND($C76*I76*Constants!F$28,0)</f>
        <v>0</v>
      </c>
      <c r="K76" s="20">
        <v>0</v>
      </c>
      <c r="L76" s="40">
        <f>ROUND($C76*K76*Constants!H$28,0)</f>
        <v>0</v>
      </c>
      <c r="M76" s="20">
        <v>0</v>
      </c>
      <c r="N76" s="40">
        <f>ROUND($C76*M76*Constants!J$28,0)</f>
        <v>0</v>
      </c>
      <c r="O76" s="20">
        <f t="shared" si="7"/>
        <v>0</v>
      </c>
      <c r="P76" s="40">
        <f t="shared" si="7"/>
        <v>0</v>
      </c>
      <c r="Q76" s="20"/>
      <c r="R76" s="247"/>
    </row>
    <row r="77" spans="1:18" ht="12.75">
      <c r="A77" s="32" t="s">
        <v>43</v>
      </c>
      <c r="B77" s="49"/>
      <c r="C77" s="134">
        <f>+Policy!C77</f>
        <v>0</v>
      </c>
      <c r="D77" s="33" t="s">
        <v>34</v>
      </c>
      <c r="E77" s="20">
        <v>0</v>
      </c>
      <c r="F77" s="40">
        <f>ROUND($C77*E77*Constants!B$28,0)</f>
        <v>0</v>
      </c>
      <c r="G77" s="20">
        <v>0</v>
      </c>
      <c r="H77" s="40">
        <f>ROUND($C77*G77*Constants!D$28,0)</f>
        <v>0</v>
      </c>
      <c r="I77" s="20">
        <v>0</v>
      </c>
      <c r="J77" s="40">
        <f>ROUND($C77*I77*Constants!F$28,0)</f>
        <v>0</v>
      </c>
      <c r="K77" s="20">
        <v>0</v>
      </c>
      <c r="L77" s="40">
        <f>ROUND($C77*K77*Constants!H$28,0)</f>
        <v>0</v>
      </c>
      <c r="M77" s="20">
        <v>0</v>
      </c>
      <c r="N77" s="40">
        <f>ROUND($C77*M77*Constants!J$28,0)</f>
        <v>0</v>
      </c>
      <c r="O77" s="20">
        <f t="shared" si="7"/>
        <v>0</v>
      </c>
      <c r="P77" s="40">
        <f t="shared" si="7"/>
        <v>0</v>
      </c>
      <c r="Q77" s="20"/>
      <c r="R77" s="247"/>
    </row>
    <row r="78" spans="1:18" ht="12.75">
      <c r="A78" s="32" t="s">
        <v>114</v>
      </c>
      <c r="B78" s="49"/>
      <c r="C78" s="134">
        <v>0</v>
      </c>
      <c r="D78" s="33" t="s">
        <v>115</v>
      </c>
      <c r="E78" s="20">
        <v>0</v>
      </c>
      <c r="F78" s="40">
        <f>ROUND($C78*E78*Constants!B$28,0)</f>
        <v>0</v>
      </c>
      <c r="G78" s="20">
        <v>0</v>
      </c>
      <c r="H78" s="40">
        <f>ROUND($C78*G78*Constants!D$28,0)</f>
        <v>0</v>
      </c>
      <c r="I78" s="20">
        <v>0</v>
      </c>
      <c r="J78" s="40">
        <f>ROUND($C78*I78*Constants!F$28,0)</f>
        <v>0</v>
      </c>
      <c r="K78" s="20">
        <v>0</v>
      </c>
      <c r="L78" s="40">
        <f>ROUND($C78*K78*Constants!H$28,0)</f>
        <v>0</v>
      </c>
      <c r="M78" s="20">
        <v>0</v>
      </c>
      <c r="N78" s="40">
        <f>ROUND($C78*M78*Constants!J$28,0)</f>
        <v>0</v>
      </c>
      <c r="O78" s="20">
        <f t="shared" si="7"/>
        <v>0</v>
      </c>
      <c r="P78" s="40">
        <f t="shared" si="7"/>
        <v>0</v>
      </c>
      <c r="Q78" s="20"/>
      <c r="R78" s="247"/>
    </row>
    <row r="79" spans="1:18" ht="12.75">
      <c r="A79" s="32" t="s">
        <v>45</v>
      </c>
      <c r="B79" s="49" t="s">
        <v>50</v>
      </c>
      <c r="C79" s="191">
        <f>+Policy!C79</f>
        <v>0</v>
      </c>
      <c r="D79" s="33" t="s">
        <v>54</v>
      </c>
      <c r="E79" s="20"/>
      <c r="F79" s="40">
        <f>ROUND($C79*E79,0)</f>
        <v>0</v>
      </c>
      <c r="G79" s="20"/>
      <c r="H79" s="40">
        <f>ROUND($C79*G79,0)</f>
        <v>0</v>
      </c>
      <c r="I79" s="20"/>
      <c r="J79" s="40">
        <f>ROUND($C79*I79,0)</f>
        <v>0</v>
      </c>
      <c r="K79" s="20"/>
      <c r="L79" s="40">
        <f>ROUND($C79*K79,0)</f>
        <v>0</v>
      </c>
      <c r="M79" s="20"/>
      <c r="N79" s="40">
        <f>ROUND($C79*M79,0)</f>
        <v>0</v>
      </c>
      <c r="O79" s="20">
        <f t="shared" si="7"/>
        <v>0</v>
      </c>
      <c r="P79" s="40">
        <f t="shared" si="7"/>
        <v>0</v>
      </c>
      <c r="Q79" s="20"/>
      <c r="R79" s="247"/>
    </row>
    <row r="80" spans="1:18" ht="12.75">
      <c r="A80" s="32" t="s">
        <v>46</v>
      </c>
      <c r="B80" s="49" t="s">
        <v>50</v>
      </c>
      <c r="C80" s="134">
        <f>+Policy!C80</f>
        <v>0</v>
      </c>
      <c r="D80" s="33" t="s">
        <v>41</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7"/>
        <v>0</v>
      </c>
      <c r="P80" s="40">
        <f t="shared" si="7"/>
        <v>0</v>
      </c>
      <c r="Q80" s="20"/>
      <c r="R80" s="247"/>
    </row>
    <row r="81" spans="1:20" ht="13.5" thickBot="1">
      <c r="A81" s="45" t="s">
        <v>51</v>
      </c>
      <c r="B81" s="46"/>
      <c r="C81" s="47"/>
      <c r="D81" s="47"/>
      <c r="E81" s="65"/>
      <c r="F81" s="95">
        <f>SUM(F70:F80)</f>
        <v>0</v>
      </c>
      <c r="G81" s="65"/>
      <c r="H81" s="95">
        <f>SUM(H70:H80)</f>
        <v>0</v>
      </c>
      <c r="I81" s="65"/>
      <c r="J81" s="95">
        <f>SUM(J70:J80)</f>
        <v>0</v>
      </c>
      <c r="K81" s="65"/>
      <c r="L81" s="95">
        <f>SUM(L70:L80)</f>
        <v>0</v>
      </c>
      <c r="M81" s="65"/>
      <c r="N81" s="95">
        <f>SUM(N70:N80)</f>
        <v>0</v>
      </c>
      <c r="O81" s="64"/>
      <c r="P81" s="95">
        <f>+F81+H81+J81+L81+N81</f>
        <v>0</v>
      </c>
      <c r="Q81" s="268">
        <v>0</v>
      </c>
      <c r="R81" s="269">
        <v>0</v>
      </c>
      <c r="S81" s="278">
        <f>+R81+Q81</f>
        <v>0</v>
      </c>
      <c r="T81" s="13" t="s">
        <v>175</v>
      </c>
    </row>
    <row r="82" spans="1:20" s="54" customFormat="1" ht="13.5" thickBot="1">
      <c r="A82" s="68" t="s">
        <v>77</v>
      </c>
      <c r="B82" s="57"/>
      <c r="C82" s="58"/>
      <c r="D82" s="58"/>
      <c r="E82" s="26"/>
      <c r="F82" s="97">
        <f>+F34+F38+F56+F68+F81</f>
        <v>0</v>
      </c>
      <c r="G82" s="26"/>
      <c r="H82" s="97">
        <f>+H34+H38+H56+H68+H81</f>
        <v>0</v>
      </c>
      <c r="I82" s="26"/>
      <c r="J82" s="97">
        <f>+J34+J38+J56+J68+J81</f>
        <v>0</v>
      </c>
      <c r="K82" s="26"/>
      <c r="L82" s="97">
        <f>+L34+L38+L56+L68+L81</f>
        <v>0</v>
      </c>
      <c r="M82" s="26"/>
      <c r="N82" s="97">
        <f>+N34+N38+N56+N68+N81</f>
        <v>0</v>
      </c>
      <c r="O82" s="17"/>
      <c r="P82" s="97">
        <f>+F82+H82+J82+L82+N82</f>
        <v>0</v>
      </c>
      <c r="Q82" s="272">
        <f>+Q81+Q68+Q56+Q38+Q34</f>
        <v>0</v>
      </c>
      <c r="R82" s="273">
        <f>+R81+R68+R56+R38+R34</f>
        <v>0</v>
      </c>
      <c r="S82" s="278">
        <f>+R82+Q82</f>
        <v>0</v>
      </c>
      <c r="T82" s="13" t="s">
        <v>175</v>
      </c>
    </row>
    <row r="83" spans="1:18" ht="12.75">
      <c r="A83" s="41" t="s">
        <v>76</v>
      </c>
      <c r="B83" s="69"/>
      <c r="C83" s="42"/>
      <c r="D83" s="42"/>
      <c r="E83" s="43"/>
      <c r="F83" s="44"/>
      <c r="G83" s="43"/>
      <c r="H83" s="44"/>
      <c r="I83" s="43"/>
      <c r="J83" s="44"/>
      <c r="K83" s="43"/>
      <c r="L83" s="44"/>
      <c r="M83" s="43"/>
      <c r="N83" s="44"/>
      <c r="O83" s="43"/>
      <c r="P83" s="44"/>
      <c r="Q83" s="43"/>
      <c r="R83" s="248"/>
    </row>
    <row r="84" spans="1:18" ht="12.75">
      <c r="A84" s="52"/>
      <c r="B84" s="63"/>
      <c r="C84" s="53">
        <f>+Policy!C84</f>
        <v>0</v>
      </c>
      <c r="D84" s="35" t="s">
        <v>85</v>
      </c>
      <c r="E84" s="85">
        <f>F82</f>
        <v>0</v>
      </c>
      <c r="F84" s="96">
        <f>ROUND($C84*E84,0)</f>
        <v>0</v>
      </c>
      <c r="G84" s="85">
        <f>H82</f>
        <v>0</v>
      </c>
      <c r="H84" s="96">
        <f>ROUND($C84*G84,0)</f>
        <v>0</v>
      </c>
      <c r="I84" s="85">
        <f>J82</f>
        <v>0</v>
      </c>
      <c r="J84" s="96">
        <f>ROUND($C84*I84,0)</f>
        <v>0</v>
      </c>
      <c r="K84" s="85">
        <f>L82</f>
        <v>0</v>
      </c>
      <c r="L84" s="96">
        <f>ROUND($C84*K84,0)</f>
        <v>0</v>
      </c>
      <c r="M84" s="85">
        <f>N82</f>
        <v>0</v>
      </c>
      <c r="N84" s="96">
        <f>ROUND($C84*M84,0)</f>
        <v>0</v>
      </c>
      <c r="O84" s="85"/>
      <c r="P84" s="96">
        <f>+F84+H84+J84+L84+N84</f>
        <v>0</v>
      </c>
      <c r="Q84" s="85"/>
      <c r="R84" s="249"/>
    </row>
    <row r="85" spans="1:20" ht="13.5" thickBot="1">
      <c r="A85" s="45" t="s">
        <v>78</v>
      </c>
      <c r="B85" s="46"/>
      <c r="C85" s="47"/>
      <c r="D85" s="47"/>
      <c r="E85" s="65"/>
      <c r="F85" s="95">
        <f>F84</f>
        <v>0</v>
      </c>
      <c r="G85" s="65"/>
      <c r="H85" s="95">
        <f>H84</f>
        <v>0</v>
      </c>
      <c r="I85" s="65"/>
      <c r="J85" s="95">
        <f>J84</f>
        <v>0</v>
      </c>
      <c r="K85" s="65"/>
      <c r="L85" s="95">
        <f>L84</f>
        <v>0</v>
      </c>
      <c r="M85" s="65"/>
      <c r="N85" s="95">
        <f>N84</f>
        <v>0</v>
      </c>
      <c r="O85" s="64"/>
      <c r="P85" s="95">
        <f>+F85+H85+J85+L85+N85</f>
        <v>0</v>
      </c>
      <c r="Q85" s="268">
        <v>0</v>
      </c>
      <c r="R85" s="269">
        <v>0</v>
      </c>
      <c r="S85" s="278">
        <f>+R85+Q85</f>
        <v>0</v>
      </c>
      <c r="T85" s="13" t="s">
        <v>175</v>
      </c>
    </row>
    <row r="86" spans="1:18" ht="12.75">
      <c r="A86" s="41" t="s">
        <v>71</v>
      </c>
      <c r="B86" s="59"/>
      <c r="C86" s="42"/>
      <c r="D86" s="42"/>
      <c r="E86" s="43"/>
      <c r="F86" s="44"/>
      <c r="G86" s="43"/>
      <c r="H86" s="44"/>
      <c r="I86" s="43"/>
      <c r="J86" s="44"/>
      <c r="K86" s="43"/>
      <c r="L86" s="44"/>
      <c r="M86" s="43"/>
      <c r="N86" s="44"/>
      <c r="O86" s="43"/>
      <c r="P86" s="44"/>
      <c r="Q86" s="43"/>
      <c r="R86" s="248"/>
    </row>
    <row r="87" spans="1:18" ht="12.75">
      <c r="A87" s="52"/>
      <c r="B87" s="60"/>
      <c r="C87" s="53"/>
      <c r="D87" s="35"/>
      <c r="E87" s="20"/>
      <c r="F87" s="96">
        <v>0</v>
      </c>
      <c r="G87" s="20"/>
      <c r="H87" s="40"/>
      <c r="I87" s="20"/>
      <c r="J87" s="40"/>
      <c r="K87" s="20"/>
      <c r="L87" s="40"/>
      <c r="M87" s="20"/>
      <c r="N87" s="40"/>
      <c r="O87" s="20"/>
      <c r="P87" s="96">
        <f>+F87+H87+J87+L87+N87</f>
        <v>0</v>
      </c>
      <c r="Q87" s="20"/>
      <c r="R87" s="247"/>
    </row>
    <row r="88" spans="1:18" ht="12.75">
      <c r="A88" s="32" t="s">
        <v>65</v>
      </c>
      <c r="B88" s="61"/>
      <c r="C88" s="3"/>
      <c r="D88" s="55" t="s">
        <v>52</v>
      </c>
      <c r="E88" s="20"/>
      <c r="F88" s="40">
        <f>ROUND($F87*$C88*Constants!B$31,0)</f>
        <v>0</v>
      </c>
      <c r="G88" s="20"/>
      <c r="H88" s="96">
        <f>ROUND($F87*$C88*Constants!D$31,0)</f>
        <v>0</v>
      </c>
      <c r="I88" s="20"/>
      <c r="J88" s="96">
        <f>ROUND($F87*$C88*Constants!F$31,0)</f>
        <v>0</v>
      </c>
      <c r="K88" s="20"/>
      <c r="L88" s="96">
        <f>ROUND($F87*$C88*Constants!H$31,0)</f>
        <v>0</v>
      </c>
      <c r="M88" s="20"/>
      <c r="N88" s="96">
        <f>ROUND($F87*$C88*Constants!J$31,0)</f>
        <v>0</v>
      </c>
      <c r="O88" s="20"/>
      <c r="P88" s="40">
        <f>+F88+H88+J88+L88+N88</f>
        <v>0</v>
      </c>
      <c r="Q88" s="20"/>
      <c r="R88" s="247"/>
    </row>
    <row r="89" spans="1:20" ht="13.5" thickBot="1">
      <c r="A89" s="45" t="s">
        <v>53</v>
      </c>
      <c r="B89" s="46"/>
      <c r="C89" s="47"/>
      <c r="D89" s="47"/>
      <c r="E89" s="65"/>
      <c r="F89" s="95">
        <f>SUM(F87:F88)</f>
        <v>0</v>
      </c>
      <c r="G89" s="65"/>
      <c r="H89" s="95">
        <f>SUM(H87:H88)</f>
        <v>0</v>
      </c>
      <c r="I89" s="65"/>
      <c r="J89" s="95">
        <f>SUM(J87:J88)</f>
        <v>0</v>
      </c>
      <c r="K89" s="65"/>
      <c r="L89" s="95">
        <f>SUM(L87:L88)</f>
        <v>0</v>
      </c>
      <c r="M89" s="65"/>
      <c r="N89" s="95">
        <f>SUM(N87:N88)</f>
        <v>0</v>
      </c>
      <c r="O89" s="64"/>
      <c r="P89" s="95">
        <f>+F89+H89+J89+L89+N89</f>
        <v>0</v>
      </c>
      <c r="Q89" s="268">
        <v>0</v>
      </c>
      <c r="R89" s="269">
        <v>0</v>
      </c>
      <c r="S89" s="278">
        <f>+R89+Q89</f>
        <v>0</v>
      </c>
      <c r="T89" s="13" t="s">
        <v>175</v>
      </c>
    </row>
    <row r="90" spans="1:18" ht="12.75">
      <c r="A90" s="41" t="s">
        <v>80</v>
      </c>
      <c r="B90" s="62"/>
      <c r="C90" s="42"/>
      <c r="D90" s="42"/>
      <c r="E90" s="43"/>
      <c r="F90" s="44"/>
      <c r="G90" s="43"/>
      <c r="H90" s="44"/>
      <c r="I90" s="43"/>
      <c r="J90" s="44"/>
      <c r="K90" s="43"/>
      <c r="L90" s="44"/>
      <c r="M90" s="43"/>
      <c r="N90" s="44"/>
      <c r="O90" s="43"/>
      <c r="P90" s="44"/>
      <c r="Q90" s="43"/>
      <c r="R90" s="248"/>
    </row>
    <row r="91" spans="1:18" ht="12.75" hidden="1">
      <c r="A91" s="32"/>
      <c r="B91" s="66"/>
      <c r="C91" s="35"/>
      <c r="D91" s="33"/>
      <c r="E91" s="20"/>
      <c r="F91" s="96"/>
      <c r="G91" s="20"/>
      <c r="H91" s="96"/>
      <c r="I91" s="20"/>
      <c r="J91" s="96"/>
      <c r="K91" s="20"/>
      <c r="L91" s="96"/>
      <c r="M91" s="20"/>
      <c r="N91" s="96"/>
      <c r="O91" s="20"/>
      <c r="P91" s="96">
        <f>+F91+H91+J91+L91+N91</f>
        <v>0</v>
      </c>
      <c r="Q91" s="20"/>
      <c r="R91" s="247"/>
    </row>
    <row r="92" spans="1:18" ht="12.75" hidden="1">
      <c r="A92" s="32"/>
      <c r="B92" s="66"/>
      <c r="C92" s="35"/>
      <c r="D92" s="33"/>
      <c r="E92" s="20"/>
      <c r="F92" s="40"/>
      <c r="G92" s="20"/>
      <c r="H92" s="40"/>
      <c r="I92" s="20"/>
      <c r="J92" s="40"/>
      <c r="K92" s="20"/>
      <c r="L92" s="40"/>
      <c r="M92" s="20"/>
      <c r="N92" s="40"/>
      <c r="O92" s="20"/>
      <c r="P92" s="40">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c r="A94" s="32"/>
      <c r="B94" s="63"/>
      <c r="C94" s="35"/>
      <c r="D94" s="33"/>
      <c r="E94" s="20"/>
      <c r="F94" s="40"/>
      <c r="G94" s="20"/>
      <c r="H94" s="40"/>
      <c r="I94" s="20"/>
      <c r="J94" s="40"/>
      <c r="K94" s="20"/>
      <c r="L94" s="40"/>
      <c r="M94" s="20"/>
      <c r="N94" s="40"/>
      <c r="O94" s="20"/>
      <c r="P94" s="40">
        <f>+F94+H94+J94+L94+N94</f>
        <v>0</v>
      </c>
      <c r="Q94" s="20"/>
      <c r="R94" s="247"/>
    </row>
    <row r="95" spans="1:20" ht="13.5" thickBot="1">
      <c r="A95" s="45" t="s">
        <v>81</v>
      </c>
      <c r="B95" s="46"/>
      <c r="C95" s="47"/>
      <c r="D95" s="47"/>
      <c r="E95" s="51"/>
      <c r="F95" s="95">
        <f>SUM(F90:F94)</f>
        <v>0</v>
      </c>
      <c r="G95" s="65"/>
      <c r="H95" s="95">
        <f>SUM(H90:H94)</f>
        <v>0</v>
      </c>
      <c r="I95" s="65"/>
      <c r="J95" s="95">
        <f>SUM(J90:J94)</f>
        <v>0</v>
      </c>
      <c r="K95" s="65"/>
      <c r="L95" s="95">
        <f>SUM(L90:L94)</f>
        <v>0</v>
      </c>
      <c r="M95" s="65"/>
      <c r="N95" s="95">
        <f>SUM(N90:N94)</f>
        <v>0</v>
      </c>
      <c r="O95" s="64"/>
      <c r="P95" s="95">
        <f>+F95+H95+J95+L95+N95</f>
        <v>0</v>
      </c>
      <c r="Q95" s="268">
        <v>0</v>
      </c>
      <c r="R95" s="269">
        <v>0</v>
      </c>
      <c r="S95" s="278">
        <f>+R95+Q95</f>
        <v>0</v>
      </c>
      <c r="T95" s="13" t="s">
        <v>175</v>
      </c>
    </row>
    <row r="96" spans="1:18" ht="12.75">
      <c r="A96" s="41" t="s">
        <v>79</v>
      </c>
      <c r="B96" s="62"/>
      <c r="C96" s="42"/>
      <c r="D96" s="42"/>
      <c r="E96" s="43"/>
      <c r="F96" s="44"/>
      <c r="G96" s="43"/>
      <c r="H96" s="44"/>
      <c r="I96" s="43"/>
      <c r="J96" s="44"/>
      <c r="K96" s="43"/>
      <c r="L96" s="44"/>
      <c r="M96" s="43"/>
      <c r="N96" s="44"/>
      <c r="O96" s="43"/>
      <c r="P96" s="44"/>
      <c r="Q96" s="43"/>
      <c r="R96" s="248"/>
    </row>
    <row r="97" spans="1:18" ht="12.75">
      <c r="A97" s="32"/>
      <c r="B97" s="63"/>
      <c r="C97" s="3">
        <f>+Policy!C97</f>
        <v>0</v>
      </c>
      <c r="D97" s="33" t="s">
        <v>86</v>
      </c>
      <c r="E97" s="85">
        <f>F95</f>
        <v>0</v>
      </c>
      <c r="F97" s="96">
        <f>ROUND($C97*E97,0)</f>
        <v>0</v>
      </c>
      <c r="G97" s="85">
        <f>H95</f>
        <v>0</v>
      </c>
      <c r="H97" s="96">
        <f>ROUND($C97*G97,0)</f>
        <v>0</v>
      </c>
      <c r="I97" s="85">
        <f>J95</f>
        <v>0</v>
      </c>
      <c r="J97" s="96">
        <f>ROUND($C97*I97,0)</f>
        <v>0</v>
      </c>
      <c r="K97" s="85">
        <f>L95</f>
        <v>0</v>
      </c>
      <c r="L97" s="96">
        <f>ROUND($C97*K97,0)</f>
        <v>0</v>
      </c>
      <c r="M97" s="85">
        <f>N95</f>
        <v>0</v>
      </c>
      <c r="N97" s="96">
        <f>ROUND($C97*M97,0)</f>
        <v>0</v>
      </c>
      <c r="O97" s="85"/>
      <c r="P97" s="96">
        <f>+F97+H97+J97+L97+N97</f>
        <v>0</v>
      </c>
      <c r="Q97" s="85"/>
      <c r="R97" s="249"/>
    </row>
    <row r="98" spans="1:20" ht="13.5" thickBot="1">
      <c r="A98" s="45" t="s">
        <v>55</v>
      </c>
      <c r="B98" s="46"/>
      <c r="C98" s="47"/>
      <c r="D98" s="47"/>
      <c r="E98" s="65"/>
      <c r="F98" s="95">
        <f>F97</f>
        <v>0</v>
      </c>
      <c r="G98" s="65"/>
      <c r="H98" s="95">
        <f>H97</f>
        <v>0</v>
      </c>
      <c r="I98" s="65"/>
      <c r="J98" s="95">
        <f>J97</f>
        <v>0</v>
      </c>
      <c r="K98" s="65"/>
      <c r="L98" s="95">
        <f>L97</f>
        <v>0</v>
      </c>
      <c r="M98" s="65"/>
      <c r="N98" s="95">
        <f>N97</f>
        <v>0</v>
      </c>
      <c r="O98" s="64"/>
      <c r="P98" s="95">
        <f>+F98+H98+J98+L98+N98</f>
        <v>0</v>
      </c>
      <c r="Q98" s="268">
        <v>0</v>
      </c>
      <c r="R98" s="269">
        <v>0</v>
      </c>
      <c r="S98" s="278">
        <f>+R98+Q98</f>
        <v>0</v>
      </c>
      <c r="T98" s="13" t="s">
        <v>175</v>
      </c>
    </row>
    <row r="99" spans="1:20" ht="13.5" hidden="1" thickBot="1">
      <c r="A99" s="41" t="s">
        <v>82</v>
      </c>
      <c r="B99" s="62"/>
      <c r="C99" s="42"/>
      <c r="D99" s="42"/>
      <c r="E99" s="43"/>
      <c r="F99" s="44"/>
      <c r="G99" s="43"/>
      <c r="H99" s="44"/>
      <c r="I99" s="43"/>
      <c r="J99" s="44"/>
      <c r="K99" s="43"/>
      <c r="L99" s="44"/>
      <c r="M99" s="43"/>
      <c r="N99" s="44"/>
      <c r="O99" s="43"/>
      <c r="P99" s="44"/>
      <c r="Q99" s="274"/>
      <c r="R99" s="275"/>
      <c r="S99" s="278">
        <f>+R99+Q99</f>
        <v>0</v>
      </c>
      <c r="T99" s="13" t="s">
        <v>175</v>
      </c>
    </row>
    <row r="100" spans="1:20" ht="13.5" hidden="1" thickBot="1">
      <c r="A100" s="32"/>
      <c r="B100" s="66"/>
      <c r="C100" s="53">
        <v>0</v>
      </c>
      <c r="D100" s="109"/>
      <c r="E100" s="85">
        <f>+F98+F95+F89+F85+F82</f>
        <v>0</v>
      </c>
      <c r="F100" s="40">
        <f>ROUND(E100*$C$100,0)</f>
        <v>0</v>
      </c>
      <c r="G100" s="85">
        <f>+H98+H95+H89+H85+H82</f>
        <v>0</v>
      </c>
      <c r="H100" s="40">
        <f>ROUND(G100*$C$100,0)</f>
        <v>0</v>
      </c>
      <c r="I100" s="85">
        <f>+J98+J95+J89+J85+J82</f>
        <v>0</v>
      </c>
      <c r="J100" s="40">
        <f>ROUND(I100*$C$100,0)</f>
        <v>0</v>
      </c>
      <c r="K100" s="85">
        <f>+L98+L95+L89+L85+L82</f>
        <v>0</v>
      </c>
      <c r="L100" s="40">
        <f>ROUND(K100*$C$100,0)</f>
        <v>0</v>
      </c>
      <c r="M100" s="85">
        <f>+N98+N95+N89+N85+N82</f>
        <v>0</v>
      </c>
      <c r="N100" s="40">
        <f>ROUND(M100*$C$100,0)</f>
        <v>0</v>
      </c>
      <c r="O100" s="20"/>
      <c r="P100" s="135">
        <f>+F100+H100+J100+L100+N100</f>
        <v>0</v>
      </c>
      <c r="Q100" s="274"/>
      <c r="R100" s="275"/>
      <c r="S100" s="278">
        <f>+R100+Q100</f>
        <v>0</v>
      </c>
      <c r="T100" s="13" t="s">
        <v>175</v>
      </c>
    </row>
    <row r="101" spans="1:20" ht="13.5" hidden="1" thickBot="1">
      <c r="A101" s="45" t="s">
        <v>83</v>
      </c>
      <c r="B101" s="46"/>
      <c r="C101" s="47"/>
      <c r="D101" s="47"/>
      <c r="E101" s="106"/>
      <c r="F101" s="95">
        <f>SUM(F99:F100)</f>
        <v>0</v>
      </c>
      <c r="G101" s="106"/>
      <c r="H101" s="95">
        <f>SUM(H99:H100)</f>
        <v>0</v>
      </c>
      <c r="I101" s="106"/>
      <c r="J101" s="95">
        <f>SUM(J99:J100)</f>
        <v>0</v>
      </c>
      <c r="K101" s="106"/>
      <c r="L101" s="95">
        <f>SUM(L99:L100)</f>
        <v>0</v>
      </c>
      <c r="M101" s="106"/>
      <c r="N101" s="95">
        <f>SUM(N99:N100)</f>
        <v>0</v>
      </c>
      <c r="O101" s="107"/>
      <c r="P101" s="95">
        <f>+F101+H101+J101+L101+N101</f>
        <v>0</v>
      </c>
      <c r="Q101" s="276"/>
      <c r="R101" s="277"/>
      <c r="S101" s="278">
        <f>+R101+Q101</f>
        <v>0</v>
      </c>
      <c r="T101" s="13" t="s">
        <v>175</v>
      </c>
    </row>
    <row r="102" spans="1:20" s="54" customFormat="1" ht="15" customHeight="1" thickBot="1">
      <c r="A102" s="56" t="s">
        <v>84</v>
      </c>
      <c r="B102" s="57"/>
      <c r="C102" s="58"/>
      <c r="D102" s="58"/>
      <c r="E102" s="17"/>
      <c r="F102" s="97">
        <f>+F100+E100</f>
        <v>0</v>
      </c>
      <c r="G102" s="108"/>
      <c r="H102" s="97">
        <f>+H100+G100</f>
        <v>0</v>
      </c>
      <c r="I102" s="108"/>
      <c r="J102" s="97">
        <f>+J100+I100</f>
        <v>0</v>
      </c>
      <c r="K102" s="108"/>
      <c r="L102" s="97">
        <f>+L100+K100</f>
        <v>0</v>
      </c>
      <c r="M102" s="108"/>
      <c r="N102" s="97">
        <f>+N100+M100</f>
        <v>0</v>
      </c>
      <c r="O102" s="108"/>
      <c r="P102" s="97">
        <f>+F102+H102+J102+L102+N102</f>
        <v>0</v>
      </c>
      <c r="Q102" s="272">
        <f>+Q98+Q95+Q89+Q85+Q82</f>
        <v>0</v>
      </c>
      <c r="R102" s="273">
        <f>+R98+R95+R89+R85+R82</f>
        <v>0</v>
      </c>
      <c r="S102" s="278">
        <f>+R102+Q102</f>
        <v>0</v>
      </c>
      <c r="T102" s="13" t="s">
        <v>175</v>
      </c>
    </row>
    <row r="103" ht="12.75">
      <c r="R103" s="15"/>
    </row>
    <row r="104" ht="12.75">
      <c r="R104" s="15"/>
    </row>
    <row r="105" ht="12.75">
      <c r="R105" s="15"/>
    </row>
    <row r="106" ht="12.75">
      <c r="R106" s="15"/>
    </row>
    <row r="107" ht="12.75">
      <c r="R107" s="15"/>
    </row>
    <row r="108" ht="12.75">
      <c r="R108" s="15"/>
    </row>
    <row r="109" ht="12.75">
      <c r="R109" s="15"/>
    </row>
    <row r="110" ht="12.75">
      <c r="R110" s="15"/>
    </row>
  </sheetData>
  <mergeCells count="2">
    <mergeCell ref="O8:P8"/>
    <mergeCell ref="O10:P10"/>
  </mergeCells>
  <printOptions horizontalCentered="1"/>
  <pageMargins left="0.5" right="0.5" top="0.35" bottom="0.33" header="0.32" footer="0.25"/>
  <pageSetup fitToHeight="2" horizontalDpi="600" verticalDpi="600" orientation="landscape" scale="46" r:id="rId1"/>
</worksheet>
</file>

<file path=xl/worksheets/sheet5.xml><?xml version="1.0" encoding="utf-8"?>
<worksheet xmlns="http://schemas.openxmlformats.org/spreadsheetml/2006/main" xmlns:r="http://schemas.openxmlformats.org/officeDocument/2006/relationships">
  <dimension ref="A1:Z109"/>
  <sheetViews>
    <sheetView view="pageBreakPreview" zoomScale="60" zoomScaleNormal="75" workbookViewId="0" topLeftCell="A1">
      <selection activeCell="C6" sqref="C6"/>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3.8515625" style="13" bestFit="1" customWidth="1"/>
    <col min="7" max="7" width="12.8515625" style="15" customWidth="1"/>
    <col min="8" max="8" width="13.8515625" style="13" bestFit="1" customWidth="1"/>
    <col min="9" max="9" width="12.8515625" style="15" customWidth="1"/>
    <col min="10" max="10" width="12.8515625" style="13" customWidth="1"/>
    <col min="11" max="11" width="12.8515625" style="15" hidden="1" customWidth="1"/>
    <col min="12" max="12" width="13.8515625" style="13" hidden="1" customWidth="1"/>
    <col min="13" max="13" width="12.8515625" style="15" hidden="1" customWidth="1"/>
    <col min="14" max="14" width="13.851562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169</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200">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+E14+G14+I14+K14+M14</f>
        <v>0</v>
      </c>
      <c r="P14" s="40">
        <f>+F14+H14+J14+L14+N14</f>
        <v>0</v>
      </c>
      <c r="Q14" s="20"/>
      <c r="R14" s="247"/>
    </row>
    <row r="15" spans="1:18" ht="12.75">
      <c r="A15" s="32" t="str">
        <f>+Policy!A15</f>
        <v>Field Staff 2</v>
      </c>
      <c r="B15" s="200">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aca="true" t="shared" si="0" ref="O15:O31">+E15+G15+I15+K15+M15</f>
        <v>0</v>
      </c>
      <c r="P15" s="40">
        <f aca="true" t="shared" si="1" ref="P15:P31">+F15+H15+J15+L15+N15</f>
        <v>0</v>
      </c>
      <c r="Q15" s="20"/>
      <c r="R15" s="247"/>
    </row>
    <row r="16" spans="1:18" ht="12.75">
      <c r="A16" s="32" t="str">
        <f>+Policy!A16</f>
        <v>Field Staff 3</v>
      </c>
      <c r="B16" s="200">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200">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+E17+G17+I17+K17+M17</f>
        <v>0</v>
      </c>
      <c r="P17" s="40">
        <f>+F17+H17+J17+L17+N17</f>
        <v>0</v>
      </c>
      <c r="Q17" s="20"/>
      <c r="R17" s="247"/>
    </row>
    <row r="18" spans="1:18" ht="12.75">
      <c r="A18" s="32" t="str">
        <f>+Policy!A18</f>
        <v>Field Staff 5</v>
      </c>
      <c r="B18" s="200">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200">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200">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200">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200">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200">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200">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200">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200"/>
      <c r="C26" s="35"/>
      <c r="D26" s="33"/>
      <c r="E26" s="20"/>
      <c r="F26" s="40"/>
      <c r="G26" s="20"/>
      <c r="H26" s="40"/>
      <c r="I26" s="20"/>
      <c r="J26" s="40"/>
      <c r="K26" s="20"/>
      <c r="L26" s="40"/>
      <c r="M26" s="20"/>
      <c r="N26" s="40"/>
      <c r="O26" s="20"/>
      <c r="P26" s="40"/>
      <c r="Q26" s="20"/>
      <c r="R26" s="247"/>
    </row>
    <row r="27" spans="1:18" ht="12.75">
      <c r="A27" s="32" t="str">
        <f>+Policy!A27</f>
        <v>Home Office Staff 1</v>
      </c>
      <c r="B27" s="200">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t="shared" si="0"/>
        <v>0</v>
      </c>
      <c r="P27" s="40">
        <f t="shared" si="1"/>
        <v>0</v>
      </c>
      <c r="Q27" s="20"/>
      <c r="R27" s="247"/>
    </row>
    <row r="28" spans="1:18" ht="12.75">
      <c r="A28" s="32" t="str">
        <f>+Policy!A28</f>
        <v>Home Office Staff 2</v>
      </c>
      <c r="B28" s="200">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0"/>
        <v>0</v>
      </c>
      <c r="P28" s="40">
        <f t="shared" si="1"/>
        <v>0</v>
      </c>
      <c r="Q28" s="20"/>
      <c r="R28" s="247"/>
    </row>
    <row r="29" spans="1:18" ht="12.75">
      <c r="A29" s="32" t="str">
        <f>+Policy!A29</f>
        <v>Home Office Staff 3</v>
      </c>
      <c r="B29" s="200">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0"/>
        <v>0</v>
      </c>
      <c r="P29" s="40">
        <f t="shared" si="1"/>
        <v>0</v>
      </c>
      <c r="Q29" s="20"/>
      <c r="R29" s="247"/>
    </row>
    <row r="30" spans="1:18" ht="12.75">
      <c r="A30" s="32" t="str">
        <f>+Policy!A30</f>
        <v>Home Office Staff 4</v>
      </c>
      <c r="B30" s="200">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0"/>
        <v>0</v>
      </c>
      <c r="P30" s="40">
        <f t="shared" si="1"/>
        <v>0</v>
      </c>
      <c r="Q30" s="20"/>
      <c r="R30" s="247"/>
    </row>
    <row r="31" spans="1:18" ht="12.75">
      <c r="A31" s="32" t="str">
        <f>+Policy!A31</f>
        <v>Home Office Staff 5</v>
      </c>
      <c r="B31" s="200">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0"/>
        <v>0</v>
      </c>
      <c r="P31" s="40">
        <f t="shared" si="1"/>
        <v>0</v>
      </c>
      <c r="Q31" s="20"/>
      <c r="R31" s="247"/>
    </row>
    <row r="32" spans="1:18" ht="12.75">
      <c r="A32" s="32" t="str">
        <f>+Policy!A32</f>
        <v>Home Office Staff 6</v>
      </c>
      <c r="B32" s="200">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+E32+G32+I32+K32+M32</f>
        <v>0</v>
      </c>
      <c r="P32" s="40">
        <f>+F32+H32+J32+L32+N32</f>
        <v>0</v>
      </c>
      <c r="Q32" s="20"/>
      <c r="R32" s="247"/>
    </row>
    <row r="33" spans="1:18" ht="12.75">
      <c r="A33" s="32"/>
      <c r="B33" s="50"/>
      <c r="C33" s="35"/>
      <c r="D33" s="35"/>
      <c r="E33" s="20"/>
      <c r="F33" s="40"/>
      <c r="G33" s="20"/>
      <c r="H33" s="40"/>
      <c r="I33" s="20"/>
      <c r="J33" s="40"/>
      <c r="K33" s="20"/>
      <c r="L33" s="40"/>
      <c r="M33" s="20"/>
      <c r="N33" s="40"/>
      <c r="O33" s="20"/>
      <c r="P33" s="40"/>
      <c r="Q33" s="20"/>
      <c r="R33" s="247"/>
    </row>
    <row r="34" spans="1:20" ht="13.5" thickBot="1">
      <c r="A34" s="45" t="s">
        <v>35</v>
      </c>
      <c r="B34" s="46"/>
      <c r="C34" s="47"/>
      <c r="D34" s="47"/>
      <c r="E34" s="64">
        <f aca="true" t="shared" si="2" ref="E34:N34">SUM(E12:E33)</f>
        <v>0</v>
      </c>
      <c r="F34" s="95">
        <f t="shared" si="2"/>
        <v>0</v>
      </c>
      <c r="G34" s="64">
        <f t="shared" si="2"/>
        <v>0</v>
      </c>
      <c r="H34" s="95">
        <f t="shared" si="2"/>
        <v>0</v>
      </c>
      <c r="I34" s="64">
        <f t="shared" si="2"/>
        <v>0</v>
      </c>
      <c r="J34" s="95">
        <f t="shared" si="2"/>
        <v>0</v>
      </c>
      <c r="K34" s="64">
        <f t="shared" si="2"/>
        <v>0</v>
      </c>
      <c r="L34" s="95">
        <f t="shared" si="2"/>
        <v>0</v>
      </c>
      <c r="M34" s="64">
        <f t="shared" si="2"/>
        <v>0</v>
      </c>
      <c r="N34" s="95">
        <f t="shared" si="2"/>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57">
        <f>ROUND(E36*$C$36,0)</f>
        <v>0</v>
      </c>
      <c r="G36" s="85">
        <f>SUM(H27:H32)</f>
        <v>0</v>
      </c>
      <c r="H36" s="157">
        <f>ROUND(G36*$C$36,0)</f>
        <v>0</v>
      </c>
      <c r="I36" s="85">
        <f>SUM(J27:J32)</f>
        <v>0</v>
      </c>
      <c r="J36" s="157">
        <f>ROUND(I36*$C$36,0)</f>
        <v>0</v>
      </c>
      <c r="K36" s="85">
        <f>SUM(L27:L32)</f>
        <v>0</v>
      </c>
      <c r="L36" s="157">
        <f>ROUND(K36*$C$36,0)</f>
        <v>0</v>
      </c>
      <c r="M36" s="85">
        <f>SUM(N27:N32)</f>
        <v>0</v>
      </c>
      <c r="N36" s="157">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57">
        <f>ROUND(E37*$C$37,0)</f>
        <v>0</v>
      </c>
      <c r="G37" s="85">
        <f>SUM(H14:H25)</f>
        <v>0</v>
      </c>
      <c r="H37" s="157">
        <f>ROUND(G37*$C$37,0)</f>
        <v>0</v>
      </c>
      <c r="I37" s="85">
        <f>SUM(J14:J25)</f>
        <v>0</v>
      </c>
      <c r="J37" s="157">
        <f>ROUND(I37*$C$37,0)</f>
        <v>0</v>
      </c>
      <c r="K37" s="85">
        <f>SUM(L14:L25)</f>
        <v>0</v>
      </c>
      <c r="L37" s="157">
        <f>ROUND(K37*$C$37,0)</f>
        <v>0</v>
      </c>
      <c r="M37" s="85">
        <f>SUM(N14:N25)</f>
        <v>0</v>
      </c>
      <c r="N37" s="157">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+E42+G42+I42+K42+M42</f>
        <v>0</v>
      </c>
      <c r="P42" s="96">
        <f>+F42+H42+J42+L42+N42</f>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aca="true" t="shared" si="3" ref="O43:O52">+E43+G43+I43+K43+M43</f>
        <v>0</v>
      </c>
      <c r="P43" s="96">
        <f aca="true" t="shared" si="4" ref="P43:P52">+F43+H43+J43+L43+N43</f>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3"/>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3"/>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3"/>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3"/>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3"/>
        <v>0</v>
      </c>
      <c r="P48" s="96">
        <f t="shared" si="4"/>
        <v>0</v>
      </c>
      <c r="Q48" s="20"/>
      <c r="R48" s="247"/>
    </row>
    <row r="49" spans="1:18" ht="12.75">
      <c r="A49" s="52" t="str">
        <f>+LOE!A44</f>
        <v>Int'l Consultant 8</v>
      </c>
      <c r="B49" s="49">
        <f>+LOE!B44</f>
        <v>0</v>
      </c>
      <c r="C49" s="35">
        <f>+Policy!C49</f>
        <v>0</v>
      </c>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34" t="str">
        <f>+LOE!A45</f>
        <v>Local  Consultants</v>
      </c>
      <c r="B50" s="49">
        <f>+LOE!B45</f>
        <v>0</v>
      </c>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t="shared" si="3"/>
        <v>0</v>
      </c>
      <c r="P51" s="96">
        <f t="shared" si="4"/>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3"/>
        <v>0</v>
      </c>
      <c r="P52" s="96">
        <f t="shared" si="4"/>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+E53+G53+I53+K53+M53</f>
        <v>0</v>
      </c>
      <c r="P53" s="96">
        <f>+F53+H53+J53+L53+N53</f>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+E54+G54+I54+K54+M54</f>
        <v>0</v>
      </c>
      <c r="P54" s="96">
        <f>+F54+H54+J54+L54+N54</f>
        <v>0</v>
      </c>
      <c r="Q54" s="20"/>
      <c r="R54" s="247"/>
    </row>
    <row r="55" spans="1:18" ht="12.75">
      <c r="A55" s="52" t="str">
        <f>+LOE!A50</f>
        <v>Local Consultant 5</v>
      </c>
      <c r="B55" s="49">
        <f>+LOE!B50</f>
        <v>0</v>
      </c>
      <c r="C55" s="35">
        <f>+Policy!C55</f>
        <v>0</v>
      </c>
      <c r="D55" s="33" t="s">
        <v>34</v>
      </c>
      <c r="E55" s="20"/>
      <c r="F55" s="40"/>
      <c r="G55" s="20"/>
      <c r="H55" s="40"/>
      <c r="I55" s="20"/>
      <c r="J55" s="40"/>
      <c r="K55" s="20"/>
      <c r="L55" s="40"/>
      <c r="M55" s="20"/>
      <c r="N55" s="40"/>
      <c r="O55" s="20"/>
      <c r="P55" s="40"/>
      <c r="Q55" s="20"/>
      <c r="R55" s="247"/>
    </row>
    <row r="56" spans="1:20" ht="13.5" thickBot="1">
      <c r="A56" s="45" t="s">
        <v>39</v>
      </c>
      <c r="B56" s="46"/>
      <c r="C56" s="47"/>
      <c r="D56" s="47"/>
      <c r="E56" s="65">
        <f aca="true" t="shared" si="5" ref="E56:N56">SUM(E40:E55)</f>
        <v>0</v>
      </c>
      <c r="F56" s="95">
        <f t="shared" si="5"/>
        <v>0</v>
      </c>
      <c r="G56" s="65">
        <f t="shared" si="5"/>
        <v>0</v>
      </c>
      <c r="H56" s="95">
        <f t="shared" si="5"/>
        <v>0</v>
      </c>
      <c r="I56" s="65">
        <f t="shared" si="5"/>
        <v>0</v>
      </c>
      <c r="J56" s="95">
        <f t="shared" si="5"/>
        <v>0</v>
      </c>
      <c r="K56" s="65">
        <f t="shared" si="5"/>
        <v>0</v>
      </c>
      <c r="L56" s="95">
        <f t="shared" si="5"/>
        <v>0</v>
      </c>
      <c r="M56" s="65">
        <f t="shared" si="5"/>
        <v>0</v>
      </c>
      <c r="N56" s="95">
        <f t="shared" si="5"/>
        <v>0</v>
      </c>
      <c r="O56" s="64">
        <f>+E56+G56+I56+K56+M56</f>
        <v>0</v>
      </c>
      <c r="P56" s="95">
        <f>+F56+H56+J56+L56+N56</f>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6" ref="O61:P64">+E61+G61+I61+K61+M61</f>
        <v>0</v>
      </c>
      <c r="P61" s="40">
        <f t="shared" si="6"/>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6"/>
        <v>0</v>
      </c>
      <c r="P62" s="40">
        <f t="shared" si="6"/>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6"/>
        <v>0</v>
      </c>
      <c r="P63" s="40">
        <f t="shared" si="6"/>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6"/>
        <v>0</v>
      </c>
      <c r="P64" s="40">
        <f t="shared" si="6"/>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+Competitiveness!C71</f>
        <v>0</v>
      </c>
      <c r="D71" s="33" t="s">
        <v>34</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7" ref="O71:P80">+E71+G71+I71+K71+M71</f>
        <v>0</v>
      </c>
      <c r="P71" s="40">
        <f t="shared" si="7"/>
        <v>0</v>
      </c>
      <c r="Q71" s="20"/>
      <c r="R71" s="247"/>
    </row>
    <row r="72" spans="1:18" ht="12.75">
      <c r="A72" s="32" t="s">
        <v>47</v>
      </c>
      <c r="B72" s="49"/>
      <c r="C72" s="134">
        <f>+Competitiveness!C72</f>
        <v>0</v>
      </c>
      <c r="D72" s="33" t="s">
        <v>99</v>
      </c>
      <c r="E72" s="20">
        <f>SUM(E27:E33)</f>
        <v>0</v>
      </c>
      <c r="F72" s="40">
        <f>ROUND($C72*E72*Constants!B$28,0)</f>
        <v>0</v>
      </c>
      <c r="G72" s="20">
        <f>SUM(G27:G33)</f>
        <v>0</v>
      </c>
      <c r="H72" s="40">
        <f>ROUND($C72*G72*Constants!D$28,0)</f>
        <v>0</v>
      </c>
      <c r="I72" s="20">
        <f>SUM(I27:I33)</f>
        <v>0</v>
      </c>
      <c r="J72" s="40">
        <f>ROUND($C72*I72*Constants!F$28,0)</f>
        <v>0</v>
      </c>
      <c r="K72" s="20">
        <f>SUM(K27:K33)</f>
        <v>0</v>
      </c>
      <c r="L72" s="40">
        <f>ROUND($C72*K72*Constants!H$28,0)</f>
        <v>0</v>
      </c>
      <c r="M72" s="20">
        <f>SUM(M27:M33)</f>
        <v>0</v>
      </c>
      <c r="N72" s="40">
        <f>ROUND($C72*M72*Constants!J$28,0)</f>
        <v>0</v>
      </c>
      <c r="O72" s="20">
        <f t="shared" si="7"/>
        <v>0</v>
      </c>
      <c r="P72" s="40">
        <f t="shared" si="7"/>
        <v>0</v>
      </c>
      <c r="Q72" s="20"/>
      <c r="R72" s="247"/>
    </row>
    <row r="73" spans="1:18" ht="12.75">
      <c r="A73" s="32" t="s">
        <v>48</v>
      </c>
      <c r="B73" s="49"/>
      <c r="C73" s="134">
        <f>+Competitiveness!C73</f>
        <v>0</v>
      </c>
      <c r="D73" s="33" t="s">
        <v>99</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7"/>
        <v>0</v>
      </c>
      <c r="P73" s="40">
        <f t="shared" si="7"/>
        <v>0</v>
      </c>
      <c r="Q73" s="20"/>
      <c r="R73" s="247"/>
    </row>
    <row r="74" spans="1:18" ht="12.75">
      <c r="A74" s="32" t="s">
        <v>44</v>
      </c>
      <c r="B74" s="49"/>
      <c r="C74" s="134">
        <f>+Competitiveness!C74</f>
        <v>0</v>
      </c>
      <c r="D74" s="33" t="s">
        <v>99</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7"/>
        <v>0</v>
      </c>
      <c r="P74" s="40">
        <f t="shared" si="7"/>
        <v>0</v>
      </c>
      <c r="Q74" s="20"/>
      <c r="R74" s="247"/>
    </row>
    <row r="75" spans="1:18" ht="12.75">
      <c r="A75" s="32" t="s">
        <v>75</v>
      </c>
      <c r="B75" s="49"/>
      <c r="C75" s="134">
        <f>+Competitiveness!C75</f>
        <v>0</v>
      </c>
      <c r="D75" s="33" t="s">
        <v>34</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7"/>
        <v>0</v>
      </c>
      <c r="P75" s="40">
        <f t="shared" si="7"/>
        <v>0</v>
      </c>
      <c r="Q75" s="20"/>
      <c r="R75" s="247"/>
    </row>
    <row r="76" spans="1:18" ht="12.75">
      <c r="A76" s="32" t="s">
        <v>49</v>
      </c>
      <c r="B76" s="49"/>
      <c r="C76" s="134">
        <f>+Competitiveness!C76</f>
        <v>0</v>
      </c>
      <c r="D76" s="33" t="s">
        <v>34</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7"/>
        <v>0</v>
      </c>
      <c r="P76" s="40">
        <f t="shared" si="7"/>
        <v>0</v>
      </c>
      <c r="Q76" s="20"/>
      <c r="R76" s="247"/>
    </row>
    <row r="77" spans="1:18" ht="12.75">
      <c r="A77" s="32" t="s">
        <v>43</v>
      </c>
      <c r="B77" s="49"/>
      <c r="C77" s="134"/>
      <c r="D77" s="33" t="s">
        <v>34</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7"/>
        <v>0</v>
      </c>
      <c r="P77" s="40">
        <f t="shared" si="7"/>
        <v>0</v>
      </c>
      <c r="Q77" s="20"/>
      <c r="R77" s="247"/>
    </row>
    <row r="78" spans="1:18" ht="12.75">
      <c r="A78" s="32" t="s">
        <v>114</v>
      </c>
      <c r="B78" s="49"/>
      <c r="C78" s="134"/>
      <c r="D78" s="33" t="s">
        <v>115</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7"/>
        <v>0</v>
      </c>
      <c r="P78" s="40">
        <f t="shared" si="7"/>
        <v>0</v>
      </c>
      <c r="Q78" s="20"/>
      <c r="R78" s="247"/>
    </row>
    <row r="79" spans="1:18" ht="12.75">
      <c r="A79" s="32" t="s">
        <v>45</v>
      </c>
      <c r="B79" s="49" t="s">
        <v>50</v>
      </c>
      <c r="C79" s="134">
        <f>+Competitiveness!C79</f>
        <v>0</v>
      </c>
      <c r="D79" s="33" t="s">
        <v>54</v>
      </c>
      <c r="E79" s="20"/>
      <c r="F79" s="40">
        <f>ROUND($C79*E79,0)</f>
        <v>0</v>
      </c>
      <c r="G79" s="20"/>
      <c r="H79" s="40">
        <f>ROUND($C79*G79,0)</f>
        <v>0</v>
      </c>
      <c r="I79" s="20"/>
      <c r="J79" s="40">
        <f>ROUND($C79*I79,0)</f>
        <v>0</v>
      </c>
      <c r="K79" s="20"/>
      <c r="L79" s="40">
        <f>ROUND($C79*K79,0)</f>
        <v>0</v>
      </c>
      <c r="M79" s="20"/>
      <c r="N79" s="40">
        <f>ROUND($C79*M79,0)</f>
        <v>0</v>
      </c>
      <c r="O79" s="20">
        <f t="shared" si="7"/>
        <v>0</v>
      </c>
      <c r="P79" s="40">
        <f t="shared" si="7"/>
        <v>0</v>
      </c>
      <c r="Q79" s="20"/>
      <c r="R79" s="247"/>
    </row>
    <row r="80" spans="1:18" ht="12.75">
      <c r="A80" s="32" t="s">
        <v>46</v>
      </c>
      <c r="B80" s="49" t="s">
        <v>50</v>
      </c>
      <c r="C80" s="134">
        <f>+Competitiveness!C80</f>
        <v>0</v>
      </c>
      <c r="D80" s="33" t="s">
        <v>41</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7"/>
        <v>0</v>
      </c>
      <c r="P80" s="40">
        <f t="shared" si="7"/>
        <v>0</v>
      </c>
      <c r="Q80" s="20"/>
      <c r="R80" s="247"/>
    </row>
    <row r="81" spans="1:20" ht="13.5" thickBot="1">
      <c r="A81" s="45" t="s">
        <v>51</v>
      </c>
      <c r="B81" s="46"/>
      <c r="C81" s="47"/>
      <c r="D81" s="47"/>
      <c r="E81" s="65"/>
      <c r="F81" s="95">
        <f>SUM(F70:F80)</f>
        <v>0</v>
      </c>
      <c r="G81" s="65"/>
      <c r="H81" s="95">
        <f>SUM(H70:H80)</f>
        <v>0</v>
      </c>
      <c r="I81" s="65"/>
      <c r="J81" s="95">
        <f>SUM(J70:J80)</f>
        <v>0</v>
      </c>
      <c r="K81" s="65"/>
      <c r="L81" s="95">
        <f>SUM(L70:L80)</f>
        <v>0</v>
      </c>
      <c r="M81" s="65"/>
      <c r="N81" s="95">
        <f>SUM(N70:N80)</f>
        <v>0</v>
      </c>
      <c r="O81" s="64"/>
      <c r="P81" s="95">
        <f>+F81+H81+J81+L81+N81</f>
        <v>0</v>
      </c>
      <c r="Q81" s="268">
        <v>0</v>
      </c>
      <c r="R81" s="269">
        <v>0</v>
      </c>
      <c r="S81" s="278">
        <f>+R80+Q80</f>
        <v>0</v>
      </c>
      <c r="T81" s="13" t="s">
        <v>175</v>
      </c>
    </row>
    <row r="82" spans="1:26" s="54" customFormat="1" ht="13.5" thickBot="1">
      <c r="A82" s="68" t="s">
        <v>77</v>
      </c>
      <c r="B82" s="57"/>
      <c r="C82" s="58"/>
      <c r="D82" s="58"/>
      <c r="E82" s="26"/>
      <c r="F82" s="97">
        <f>+F34+F38+F56+F68+F81</f>
        <v>0</v>
      </c>
      <c r="G82" s="26"/>
      <c r="H82" s="97">
        <f>+H34+H38+H56+H68+H81</f>
        <v>0</v>
      </c>
      <c r="I82" s="26"/>
      <c r="J82" s="97">
        <f>+J34+J38+J56+J68+J81</f>
        <v>0</v>
      </c>
      <c r="K82" s="26"/>
      <c r="L82" s="97">
        <f>+L34+L38+L56+L68+L81</f>
        <v>0</v>
      </c>
      <c r="M82" s="26"/>
      <c r="N82" s="97">
        <f>+N34+N38+N56+N68+N81</f>
        <v>0</v>
      </c>
      <c r="O82" s="17"/>
      <c r="P82" s="97">
        <f>+F82+H82+J82+L82+N82</f>
        <v>0</v>
      </c>
      <c r="Q82" s="272">
        <f>+Q81+Q68+Q56+Q38+Q34</f>
        <v>0</v>
      </c>
      <c r="R82" s="273">
        <f>+R81+R68+R56+R38+R34</f>
        <v>0</v>
      </c>
      <c r="S82" s="278">
        <f>+R81+Q81</f>
        <v>0</v>
      </c>
      <c r="T82" s="13" t="s">
        <v>175</v>
      </c>
      <c r="U82" s="13"/>
      <c r="V82" s="13"/>
      <c r="W82" s="13"/>
      <c r="X82" s="13"/>
      <c r="Y82" s="13"/>
      <c r="Z82" s="13"/>
    </row>
    <row r="83" spans="1:26" ht="12.75">
      <c r="A83" s="41" t="s">
        <v>76</v>
      </c>
      <c r="B83" s="69"/>
      <c r="C83" s="42"/>
      <c r="D83" s="42"/>
      <c r="E83" s="43"/>
      <c r="F83" s="44"/>
      <c r="G83" s="43"/>
      <c r="H83" s="44"/>
      <c r="I83" s="43"/>
      <c r="J83" s="44"/>
      <c r="K83" s="43"/>
      <c r="L83" s="44"/>
      <c r="M83" s="43"/>
      <c r="N83" s="44"/>
      <c r="O83" s="43"/>
      <c r="P83" s="44"/>
      <c r="Q83" s="43"/>
      <c r="R83" s="248"/>
      <c r="U83" s="54"/>
      <c r="V83" s="54"/>
      <c r="W83" s="54"/>
      <c r="X83" s="54"/>
      <c r="Y83" s="54"/>
      <c r="Z83" s="54"/>
    </row>
    <row r="84" spans="1:18" ht="12.75">
      <c r="A84" s="52"/>
      <c r="B84" s="63"/>
      <c r="C84" s="53">
        <f>+Policy!C84</f>
        <v>0</v>
      </c>
      <c r="D84" s="35" t="s">
        <v>85</v>
      </c>
      <c r="E84" s="85">
        <f>F82</f>
        <v>0</v>
      </c>
      <c r="F84" s="96">
        <f>ROUND($C84*E84,0)</f>
        <v>0</v>
      </c>
      <c r="G84" s="85">
        <f>H82</f>
        <v>0</v>
      </c>
      <c r="H84" s="96">
        <f>ROUND($C84*G84,0)</f>
        <v>0</v>
      </c>
      <c r="I84" s="85">
        <f>J82</f>
        <v>0</v>
      </c>
      <c r="J84" s="96">
        <f>ROUND($C84*I84,0)</f>
        <v>0</v>
      </c>
      <c r="K84" s="85">
        <f>L82</f>
        <v>0</v>
      </c>
      <c r="L84" s="96">
        <f>ROUND($C84*K84,0)</f>
        <v>0</v>
      </c>
      <c r="M84" s="85">
        <f>N82</f>
        <v>0</v>
      </c>
      <c r="N84" s="96">
        <f>ROUND($C84*M84,0)</f>
        <v>0</v>
      </c>
      <c r="O84" s="85"/>
      <c r="P84" s="96">
        <f>+F84+H84+J84+L84+N84</f>
        <v>0</v>
      </c>
      <c r="Q84" s="85"/>
      <c r="R84" s="249"/>
    </row>
    <row r="85" spans="1:20" ht="13.5" thickBot="1">
      <c r="A85" s="45" t="s">
        <v>78</v>
      </c>
      <c r="B85" s="46"/>
      <c r="C85" s="47"/>
      <c r="D85" s="47"/>
      <c r="E85" s="65"/>
      <c r="F85" s="95">
        <f>F84</f>
        <v>0</v>
      </c>
      <c r="G85" s="65"/>
      <c r="H85" s="95">
        <f>H84</f>
        <v>0</v>
      </c>
      <c r="I85" s="65"/>
      <c r="J85" s="95">
        <f>J84</f>
        <v>0</v>
      </c>
      <c r="K85" s="65"/>
      <c r="L85" s="95">
        <f>L84</f>
        <v>0</v>
      </c>
      <c r="M85" s="65"/>
      <c r="N85" s="95">
        <f>N84</f>
        <v>0</v>
      </c>
      <c r="O85" s="64"/>
      <c r="P85" s="95">
        <f>+F85+H85+J85+L85+N85</f>
        <v>0</v>
      </c>
      <c r="Q85" s="268">
        <v>0</v>
      </c>
      <c r="R85" s="269">
        <v>0</v>
      </c>
      <c r="S85" s="278">
        <f>+R83+Q83</f>
        <v>0</v>
      </c>
      <c r="T85" s="13" t="s">
        <v>175</v>
      </c>
    </row>
    <row r="86" spans="1:18" ht="12.75">
      <c r="A86" s="41" t="s">
        <v>71</v>
      </c>
      <c r="B86" s="59"/>
      <c r="C86" s="42"/>
      <c r="D86" s="42"/>
      <c r="E86" s="43"/>
      <c r="F86" s="44"/>
      <c r="G86" s="43"/>
      <c r="H86" s="44"/>
      <c r="I86" s="43"/>
      <c r="J86" s="44"/>
      <c r="K86" s="43"/>
      <c r="L86" s="44"/>
      <c r="M86" s="43"/>
      <c r="N86" s="44"/>
      <c r="O86" s="43"/>
      <c r="P86" s="44"/>
      <c r="Q86" s="43"/>
      <c r="R86" s="248"/>
    </row>
    <row r="87" spans="1:18" ht="12.75">
      <c r="A87" s="52"/>
      <c r="B87" s="60"/>
      <c r="C87" s="53"/>
      <c r="D87" s="35"/>
      <c r="E87" s="20"/>
      <c r="F87" s="96">
        <v>0</v>
      </c>
      <c r="G87" s="20"/>
      <c r="H87" s="40"/>
      <c r="I87" s="20"/>
      <c r="J87" s="40"/>
      <c r="K87" s="20"/>
      <c r="L87" s="40"/>
      <c r="M87" s="20"/>
      <c r="N87" s="40"/>
      <c r="O87" s="20"/>
      <c r="P87" s="96">
        <f>+F87+H87+J87+L87+N87</f>
        <v>0</v>
      </c>
      <c r="Q87" s="20"/>
      <c r="R87" s="247"/>
    </row>
    <row r="88" spans="1:18" ht="12.75">
      <c r="A88" s="32" t="s">
        <v>65</v>
      </c>
      <c r="B88" s="61"/>
      <c r="C88" s="3"/>
      <c r="D88" s="55" t="s">
        <v>52</v>
      </c>
      <c r="E88" s="20"/>
      <c r="F88" s="40">
        <f>ROUND($F87*$C88*Constants!B$31,0)</f>
        <v>0</v>
      </c>
      <c r="G88" s="20"/>
      <c r="H88" s="96">
        <f>ROUND($F87*$C88*Constants!D$31,0)</f>
        <v>0</v>
      </c>
      <c r="I88" s="20"/>
      <c r="J88" s="96">
        <f>ROUND($F87*$C88*Constants!F$31,0)</f>
        <v>0</v>
      </c>
      <c r="K88" s="20"/>
      <c r="L88" s="96">
        <f>ROUND($F87*$C88*Constants!H$31,0)</f>
        <v>0</v>
      </c>
      <c r="M88" s="20"/>
      <c r="N88" s="96">
        <f>ROUND($F87*$C88*Constants!J$31,0)</f>
        <v>0</v>
      </c>
      <c r="O88" s="20"/>
      <c r="P88" s="40">
        <f>+F88+H88+J88+L88+N88</f>
        <v>0</v>
      </c>
      <c r="Q88" s="20"/>
      <c r="R88" s="247"/>
    </row>
    <row r="89" spans="1:20" ht="13.5" thickBot="1">
      <c r="A89" s="45" t="s">
        <v>53</v>
      </c>
      <c r="B89" s="46"/>
      <c r="C89" s="47"/>
      <c r="D89" s="47"/>
      <c r="E89" s="65"/>
      <c r="F89" s="95">
        <f>SUM(F87:F88)</f>
        <v>0</v>
      </c>
      <c r="G89" s="65"/>
      <c r="H89" s="95">
        <f>SUM(H87:H88)</f>
        <v>0</v>
      </c>
      <c r="I89" s="65"/>
      <c r="J89" s="95">
        <f>SUM(J87:J88)</f>
        <v>0</v>
      </c>
      <c r="K89" s="65"/>
      <c r="L89" s="95">
        <f>SUM(L87:L88)</f>
        <v>0</v>
      </c>
      <c r="M89" s="65"/>
      <c r="N89" s="95">
        <f>SUM(N87:N88)</f>
        <v>0</v>
      </c>
      <c r="O89" s="64"/>
      <c r="P89" s="95">
        <f>+F89+H89+J89+L89+N89</f>
        <v>0</v>
      </c>
      <c r="Q89" s="268">
        <v>0</v>
      </c>
      <c r="R89" s="269">
        <v>0</v>
      </c>
      <c r="S89" s="278">
        <f>+R87+Q87</f>
        <v>0</v>
      </c>
      <c r="T89" s="13" t="s">
        <v>175</v>
      </c>
    </row>
    <row r="90" spans="1:18" ht="12.75">
      <c r="A90" s="41" t="s">
        <v>80</v>
      </c>
      <c r="B90" s="62"/>
      <c r="C90" s="42"/>
      <c r="D90" s="42"/>
      <c r="E90" s="43"/>
      <c r="F90" s="44"/>
      <c r="G90" s="43"/>
      <c r="H90" s="44"/>
      <c r="I90" s="43"/>
      <c r="J90" s="44"/>
      <c r="K90" s="43"/>
      <c r="L90" s="44"/>
      <c r="M90" s="43"/>
      <c r="N90" s="44"/>
      <c r="O90" s="43"/>
      <c r="P90" s="44"/>
      <c r="Q90" s="43"/>
      <c r="R90" s="248"/>
    </row>
    <row r="91" spans="1:18" ht="12.75" hidden="1">
      <c r="A91" s="32"/>
      <c r="B91" s="163"/>
      <c r="C91" s="35"/>
      <c r="D91" s="33"/>
      <c r="E91" s="20"/>
      <c r="F91" s="96"/>
      <c r="G91" s="20"/>
      <c r="H91" s="96"/>
      <c r="I91" s="20"/>
      <c r="J91" s="96"/>
      <c r="K91" s="20"/>
      <c r="L91" s="96"/>
      <c r="M91" s="20"/>
      <c r="N91" s="96"/>
      <c r="O91" s="20"/>
      <c r="P91" s="96"/>
      <c r="Q91" s="20"/>
      <c r="R91" s="247"/>
    </row>
    <row r="92" spans="1:18" ht="12.75" hidden="1">
      <c r="A92" s="32"/>
      <c r="B92" s="66"/>
      <c r="C92" s="35"/>
      <c r="D92" s="33"/>
      <c r="E92" s="20"/>
      <c r="F92" s="40"/>
      <c r="G92" s="20"/>
      <c r="H92" s="40"/>
      <c r="I92" s="20"/>
      <c r="J92" s="40"/>
      <c r="K92" s="20"/>
      <c r="L92" s="40"/>
      <c r="M92" s="20"/>
      <c r="N92" s="40"/>
      <c r="O92" s="20"/>
      <c r="P92" s="40">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c r="A94" s="32"/>
      <c r="B94" s="63"/>
      <c r="C94" s="35"/>
      <c r="D94" s="33"/>
      <c r="E94" s="20"/>
      <c r="F94" s="40"/>
      <c r="G94" s="20"/>
      <c r="H94" s="40"/>
      <c r="I94" s="20"/>
      <c r="J94" s="40"/>
      <c r="K94" s="20"/>
      <c r="L94" s="40"/>
      <c r="M94" s="20"/>
      <c r="N94" s="40"/>
      <c r="O94" s="20"/>
      <c r="P94" s="40">
        <f>+F94+H94+J94+L94+N94</f>
        <v>0</v>
      </c>
      <c r="Q94" s="20"/>
      <c r="R94" s="247"/>
    </row>
    <row r="95" spans="1:20" ht="13.5" thickBot="1">
      <c r="A95" s="45" t="s">
        <v>81</v>
      </c>
      <c r="B95" s="46"/>
      <c r="C95" s="47"/>
      <c r="D95" s="47"/>
      <c r="E95" s="51"/>
      <c r="F95" s="95">
        <f>SUM(F90:F94)</f>
        <v>0</v>
      </c>
      <c r="G95" s="65"/>
      <c r="H95" s="95">
        <f>SUM(H90:H94)</f>
        <v>0</v>
      </c>
      <c r="I95" s="65"/>
      <c r="J95" s="95">
        <f>SUM(J90:J94)</f>
        <v>0</v>
      </c>
      <c r="K95" s="65"/>
      <c r="L95" s="95">
        <f>SUM(L90:L94)</f>
        <v>0</v>
      </c>
      <c r="M95" s="65"/>
      <c r="N95" s="95">
        <f>SUM(N90:N94)</f>
        <v>0</v>
      </c>
      <c r="O95" s="64"/>
      <c r="P95" s="95">
        <f>+F95+H95+J95+L95+N95</f>
        <v>0</v>
      </c>
      <c r="Q95" s="268">
        <v>0</v>
      </c>
      <c r="R95" s="269">
        <v>0</v>
      </c>
      <c r="S95" s="278">
        <f>+R93+Q93</f>
        <v>0</v>
      </c>
      <c r="T95" s="13" t="s">
        <v>175</v>
      </c>
    </row>
    <row r="96" spans="1:18" ht="12.75">
      <c r="A96" s="41" t="s">
        <v>79</v>
      </c>
      <c r="B96" s="62"/>
      <c r="C96" s="42"/>
      <c r="D96" s="42"/>
      <c r="E96" s="43"/>
      <c r="F96" s="44"/>
      <c r="G96" s="43"/>
      <c r="H96" s="44"/>
      <c r="I96" s="43"/>
      <c r="J96" s="44"/>
      <c r="K96" s="43"/>
      <c r="L96" s="44"/>
      <c r="M96" s="43"/>
      <c r="N96" s="44"/>
      <c r="O96" s="43"/>
      <c r="P96" s="44"/>
      <c r="Q96" s="43"/>
      <c r="R96" s="248"/>
    </row>
    <row r="97" spans="1:18" ht="12.75">
      <c r="A97" s="32"/>
      <c r="B97" s="63"/>
      <c r="C97" s="3">
        <f>+Policy!C97</f>
        <v>0</v>
      </c>
      <c r="D97" s="33" t="s">
        <v>86</v>
      </c>
      <c r="E97" s="85">
        <f>F95</f>
        <v>0</v>
      </c>
      <c r="F97" s="96">
        <f>ROUND($C97*E97,0)</f>
        <v>0</v>
      </c>
      <c r="G97" s="85">
        <f>H95</f>
        <v>0</v>
      </c>
      <c r="H97" s="96">
        <f>ROUND($C97*G97,0)</f>
        <v>0</v>
      </c>
      <c r="I97" s="85">
        <f>J95</f>
        <v>0</v>
      </c>
      <c r="J97" s="96">
        <f>ROUND($C97*I97,0)</f>
        <v>0</v>
      </c>
      <c r="K97" s="85">
        <f>L95</f>
        <v>0</v>
      </c>
      <c r="L97" s="96">
        <f>ROUND($C97*K97,0)</f>
        <v>0</v>
      </c>
      <c r="M97" s="85">
        <f>N95</f>
        <v>0</v>
      </c>
      <c r="N97" s="96">
        <f>ROUND($C97*M97,0)</f>
        <v>0</v>
      </c>
      <c r="O97" s="85"/>
      <c r="P97" s="96">
        <f>+F97+H97+J97+L97+N97</f>
        <v>0</v>
      </c>
      <c r="Q97" s="85"/>
      <c r="R97" s="249"/>
    </row>
    <row r="98" spans="1:20" ht="13.5" thickBot="1">
      <c r="A98" s="45" t="s">
        <v>55</v>
      </c>
      <c r="B98" s="46"/>
      <c r="C98" s="47"/>
      <c r="D98" s="47"/>
      <c r="E98" s="65"/>
      <c r="F98" s="95">
        <f>F97</f>
        <v>0</v>
      </c>
      <c r="G98" s="65"/>
      <c r="H98" s="95">
        <f>H97</f>
        <v>0</v>
      </c>
      <c r="I98" s="65"/>
      <c r="J98" s="95">
        <f>J97</f>
        <v>0</v>
      </c>
      <c r="K98" s="65"/>
      <c r="L98" s="95">
        <f>L97</f>
        <v>0</v>
      </c>
      <c r="M98" s="65"/>
      <c r="N98" s="95">
        <f>N97</f>
        <v>0</v>
      </c>
      <c r="O98" s="64"/>
      <c r="P98" s="95">
        <f>+F98+H98+J98+L98+N98</f>
        <v>0</v>
      </c>
      <c r="Q98" s="268">
        <v>0</v>
      </c>
      <c r="R98" s="269">
        <v>0</v>
      </c>
      <c r="S98" s="278">
        <f>+R96+Q96</f>
        <v>0</v>
      </c>
      <c r="T98" s="13" t="s">
        <v>175</v>
      </c>
    </row>
    <row r="99" spans="1:20" ht="13.5" hidden="1" thickBot="1">
      <c r="A99" s="41" t="s">
        <v>82</v>
      </c>
      <c r="B99" s="62"/>
      <c r="C99" s="42"/>
      <c r="D99" s="42"/>
      <c r="E99" s="43"/>
      <c r="F99" s="44"/>
      <c r="G99" s="43"/>
      <c r="H99" s="44"/>
      <c r="I99" s="43"/>
      <c r="J99" s="44"/>
      <c r="K99" s="43"/>
      <c r="L99" s="44"/>
      <c r="M99" s="43"/>
      <c r="N99" s="44"/>
      <c r="O99" s="43"/>
      <c r="P99" s="44"/>
      <c r="Q99" s="274"/>
      <c r="R99" s="275"/>
      <c r="S99" s="278">
        <f>+R97+Q97</f>
        <v>0</v>
      </c>
      <c r="T99" s="13" t="s">
        <v>175</v>
      </c>
    </row>
    <row r="100" spans="1:20" ht="13.5" hidden="1" thickBot="1">
      <c r="A100" s="32"/>
      <c r="B100" s="66"/>
      <c r="C100" s="53">
        <v>0</v>
      </c>
      <c r="D100" s="109"/>
      <c r="E100" s="85">
        <f>+F98+F95+F89+F85+F82</f>
        <v>0</v>
      </c>
      <c r="F100" s="40">
        <f>ROUND(E100*$C$100,0)</f>
        <v>0</v>
      </c>
      <c r="G100" s="85">
        <f>+H98+H95+H89+H85+H82</f>
        <v>0</v>
      </c>
      <c r="H100" s="40">
        <f>ROUND(G100*$C$100,0)</f>
        <v>0</v>
      </c>
      <c r="I100" s="85">
        <f>+J98+J95+J89+J85+J82</f>
        <v>0</v>
      </c>
      <c r="J100" s="40">
        <f>ROUND(I100*$C$100,0)</f>
        <v>0</v>
      </c>
      <c r="K100" s="85">
        <f>+L98+L95+L89+L85+L82</f>
        <v>0</v>
      </c>
      <c r="L100" s="40">
        <f>ROUND(K100*$C$100,0)</f>
        <v>0</v>
      </c>
      <c r="M100" s="85">
        <f>+N98+N95+N89+N85+N82</f>
        <v>0</v>
      </c>
      <c r="N100" s="40">
        <f>ROUND(M100*$C$100,0)</f>
        <v>0</v>
      </c>
      <c r="O100" s="20"/>
      <c r="P100" s="135">
        <f>+F100+H100+J100+L100+N100</f>
        <v>0</v>
      </c>
      <c r="Q100" s="274"/>
      <c r="R100" s="275"/>
      <c r="S100" s="278">
        <f>+R100+Q100</f>
        <v>0</v>
      </c>
      <c r="T100" s="13" t="s">
        <v>175</v>
      </c>
    </row>
    <row r="101" spans="1:18" ht="13.5" hidden="1" thickBot="1">
      <c r="A101" s="45" t="s">
        <v>83</v>
      </c>
      <c r="B101" s="46"/>
      <c r="C101" s="47"/>
      <c r="D101" s="47"/>
      <c r="E101" s="106"/>
      <c r="F101" s="95">
        <f>SUM(F99:F100)</f>
        <v>0</v>
      </c>
      <c r="G101" s="106"/>
      <c r="H101" s="95">
        <f>SUM(H99:H100)</f>
        <v>0</v>
      </c>
      <c r="I101" s="106"/>
      <c r="J101" s="95">
        <f>SUM(J99:J100)</f>
        <v>0</v>
      </c>
      <c r="K101" s="106"/>
      <c r="L101" s="95">
        <f>SUM(L99:L100)</f>
        <v>0</v>
      </c>
      <c r="M101" s="106"/>
      <c r="N101" s="95">
        <f>SUM(N99:N100)</f>
        <v>0</v>
      </c>
      <c r="O101" s="107"/>
      <c r="P101" s="95">
        <f>+F101+H101+J101+L101+N101</f>
        <v>0</v>
      </c>
      <c r="Q101" s="276"/>
      <c r="R101" s="277"/>
    </row>
    <row r="102" spans="1:21" s="54" customFormat="1" ht="15" customHeight="1" thickBot="1">
      <c r="A102" s="56" t="s">
        <v>84</v>
      </c>
      <c r="B102" s="57"/>
      <c r="C102" s="58"/>
      <c r="D102" s="58"/>
      <c r="E102" s="17"/>
      <c r="F102" s="97">
        <f>+F100+E100</f>
        <v>0</v>
      </c>
      <c r="G102" s="108"/>
      <c r="H102" s="97">
        <f>+H100+G100</f>
        <v>0</v>
      </c>
      <c r="I102" s="108"/>
      <c r="J102" s="97">
        <f>+J100+I100</f>
        <v>0</v>
      </c>
      <c r="K102" s="108"/>
      <c r="L102" s="97">
        <f>+L100+K100</f>
        <v>0</v>
      </c>
      <c r="M102" s="108"/>
      <c r="N102" s="97">
        <f>+N100+M100</f>
        <v>0</v>
      </c>
      <c r="O102" s="108"/>
      <c r="P102" s="97">
        <f>+F102+H102+J102+L102+N102</f>
        <v>0</v>
      </c>
      <c r="Q102" s="272">
        <f>+Q98+Q95+Q89+Q85+Q82</f>
        <v>0</v>
      </c>
      <c r="R102" s="273">
        <f>+R98+R95+R89+R85+R82</f>
        <v>0</v>
      </c>
      <c r="S102" s="278">
        <f>+R100+Q100</f>
        <v>0</v>
      </c>
      <c r="T102" s="13" t="s">
        <v>175</v>
      </c>
      <c r="U102" s="13"/>
    </row>
    <row r="103" ht="12.75">
      <c r="R103" s="15"/>
    </row>
    <row r="104" ht="12.75">
      <c r="R104" s="15"/>
    </row>
    <row r="105" ht="12.75">
      <c r="R105" s="15"/>
    </row>
    <row r="106" ht="12.75">
      <c r="R106" s="15"/>
    </row>
    <row r="107" ht="12.75">
      <c r="R107" s="15"/>
    </row>
    <row r="108" ht="12.75">
      <c r="R108" s="15"/>
    </row>
    <row r="109" ht="12.75">
      <c r="R109" s="15"/>
    </row>
  </sheetData>
  <mergeCells count="2">
    <mergeCell ref="O8:P8"/>
    <mergeCell ref="O10:P10"/>
  </mergeCells>
  <printOptions horizontalCentered="1"/>
  <pageMargins left="0.5" right="0.5" top="0.34" bottom="0.24" header="0.32" footer="0.23"/>
  <pageSetup fitToHeight="2" horizontalDpi="600" verticalDpi="600" orientation="landscape" scale="46" r:id="rId1"/>
</worksheet>
</file>

<file path=xl/worksheets/sheet6.xml><?xml version="1.0" encoding="utf-8"?>
<worksheet xmlns="http://schemas.openxmlformats.org/spreadsheetml/2006/main" xmlns:r="http://schemas.openxmlformats.org/officeDocument/2006/relationships">
  <dimension ref="A1:T111"/>
  <sheetViews>
    <sheetView view="pageBreakPreview" zoomScale="60" zoomScaleNormal="75" workbookViewId="0" topLeftCell="A1">
      <selection activeCell="B6" sqref="B6"/>
    </sheetView>
  </sheetViews>
  <sheetFormatPr defaultColWidth="9.140625" defaultRowHeight="12.75"/>
  <cols>
    <col min="1" max="1" width="43.28125" style="13" customWidth="1"/>
    <col min="2" max="2" width="14.421875" style="12" customWidth="1"/>
    <col min="3" max="3" width="10.28125" style="13" bestFit="1" customWidth="1"/>
    <col min="4" max="4" width="14.8515625" style="13" customWidth="1"/>
    <col min="5" max="5" width="12.8515625" style="15" customWidth="1"/>
    <col min="6" max="6" width="14.28125" style="13" bestFit="1" customWidth="1"/>
    <col min="7" max="7" width="12.8515625" style="15" customWidth="1"/>
    <col min="8" max="8" width="14.57421875" style="13" bestFit="1" customWidth="1"/>
    <col min="9" max="9" width="12.8515625" style="15" customWidth="1"/>
    <col min="10" max="10" width="14.57421875" style="13" bestFit="1" customWidth="1"/>
    <col min="11" max="11" width="12.8515625" style="15" hidden="1" customWidth="1"/>
    <col min="12" max="12" width="14.57421875" style="13" hidden="1" customWidth="1"/>
    <col min="13" max="13" width="12.8515625" style="15" hidden="1" customWidth="1"/>
    <col min="14" max="14" width="14.57421875" style="13" hidden="1" customWidth="1"/>
    <col min="15" max="15" width="12.8515625" style="15" customWidth="1"/>
    <col min="16" max="16" width="12.8515625" style="13" customWidth="1"/>
    <col min="17" max="17" width="12.8515625" style="15" customWidth="1"/>
    <col min="18" max="18" width="12.8515625" style="13" customWidth="1"/>
    <col min="19" max="19" width="16.57421875" style="278" customWidth="1"/>
    <col min="20" max="16384" width="9.140625" style="13" customWidth="1"/>
  </cols>
  <sheetData>
    <row r="1" ht="15">
      <c r="A1" s="224"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224" t="s">
        <v>170</v>
      </c>
    </row>
    <row r="8" spans="1:18" ht="12.75">
      <c r="A8" s="29"/>
      <c r="B8" s="30"/>
      <c r="C8" s="31"/>
      <c r="D8" s="31"/>
      <c r="E8" s="123" t="s">
        <v>11</v>
      </c>
      <c r="F8" s="124"/>
      <c r="G8" s="123" t="s">
        <v>12</v>
      </c>
      <c r="H8" s="124"/>
      <c r="I8" s="123" t="s">
        <v>13</v>
      </c>
      <c r="J8" s="124"/>
      <c r="K8" s="123" t="s">
        <v>14</v>
      </c>
      <c r="L8" s="124"/>
      <c r="M8" s="123" t="s">
        <v>15</v>
      </c>
      <c r="N8" s="124"/>
      <c r="O8" s="283" t="s">
        <v>27</v>
      </c>
      <c r="P8" s="284"/>
      <c r="Q8" s="123"/>
      <c r="R8" s="124"/>
    </row>
    <row r="9" spans="1:18"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c r="Q9" s="126" t="s">
        <v>125</v>
      </c>
      <c r="R9" s="127"/>
    </row>
    <row r="10" spans="1:18"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285" t="str">
        <f>Constants!L9</f>
        <v>30.5 months</v>
      </c>
      <c r="P10" s="286"/>
      <c r="Q10" s="129"/>
      <c r="R10" s="130"/>
    </row>
    <row r="11" spans="1:18"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c r="Q11" s="132" t="s">
        <v>126</v>
      </c>
      <c r="R11" s="133" t="s">
        <v>127</v>
      </c>
    </row>
    <row r="12" spans="1:18" ht="12.75">
      <c r="A12" s="41" t="s">
        <v>30</v>
      </c>
      <c r="B12" s="67"/>
      <c r="C12" s="42"/>
      <c r="D12" s="42"/>
      <c r="E12" s="43"/>
      <c r="F12" s="44"/>
      <c r="G12" s="43"/>
      <c r="H12" s="44"/>
      <c r="I12" s="43"/>
      <c r="J12" s="44"/>
      <c r="K12" s="43"/>
      <c r="L12" s="44"/>
      <c r="M12" s="43"/>
      <c r="N12" s="44"/>
      <c r="O12" s="43"/>
      <c r="P12" s="44"/>
      <c r="Q12" s="245"/>
      <c r="R12" s="244"/>
    </row>
    <row r="13" spans="1:18" ht="12.75">
      <c r="A13" s="152" t="s">
        <v>113</v>
      </c>
      <c r="B13" s="153"/>
      <c r="C13" s="154"/>
      <c r="D13" s="154"/>
      <c r="E13" s="155"/>
      <c r="F13" s="156"/>
      <c r="G13" s="155"/>
      <c r="H13" s="156"/>
      <c r="I13" s="155"/>
      <c r="J13" s="156"/>
      <c r="K13" s="155"/>
      <c r="L13" s="156"/>
      <c r="M13" s="155"/>
      <c r="N13" s="156"/>
      <c r="O13" s="155"/>
      <c r="P13" s="156"/>
      <c r="Q13" s="155"/>
      <c r="R13" s="246"/>
    </row>
    <row r="14" spans="1:18" ht="12.75">
      <c r="A14" s="32" t="str">
        <f>+Policy!A14</f>
        <v>Field Staff 1</v>
      </c>
      <c r="B14" s="200">
        <f>+Policy!B14</f>
        <v>0</v>
      </c>
      <c r="C14" s="35">
        <f>+Policy!C14</f>
        <v>100</v>
      </c>
      <c r="D14" s="33" t="s">
        <v>34</v>
      </c>
      <c r="E14" s="20"/>
      <c r="F14" s="40">
        <f>ROUND($C14*E14*Constants!B$23,0)</f>
        <v>0</v>
      </c>
      <c r="G14" s="20"/>
      <c r="H14" s="40">
        <f>ROUND($C14*G14*Constants!D$23,0)</f>
        <v>0</v>
      </c>
      <c r="I14" s="20"/>
      <c r="J14" s="40">
        <f>ROUND($C14*I14*Constants!F$23,0)</f>
        <v>0</v>
      </c>
      <c r="K14" s="20"/>
      <c r="L14" s="40">
        <f>ROUND($C14*K14*Constants!H$23,0)</f>
        <v>0</v>
      </c>
      <c r="M14" s="20"/>
      <c r="N14" s="40">
        <f>ROUND($C14*M14*Constants!J$23,0)</f>
        <v>0</v>
      </c>
      <c r="O14" s="20">
        <f>+E14+G14+I14+K14+M14</f>
        <v>0</v>
      </c>
      <c r="P14" s="40">
        <f>+F14+H14+J14+L14+N14</f>
        <v>0</v>
      </c>
      <c r="Q14" s="20"/>
      <c r="R14" s="247"/>
    </row>
    <row r="15" spans="1:18" ht="12.75">
      <c r="A15" s="32" t="str">
        <f>+Policy!A15</f>
        <v>Field Staff 2</v>
      </c>
      <c r="B15" s="200">
        <f>+Policy!B15</f>
        <v>0</v>
      </c>
      <c r="C15" s="35">
        <f>+Policy!C15</f>
        <v>0</v>
      </c>
      <c r="D15" s="33" t="s">
        <v>34</v>
      </c>
      <c r="E15" s="20"/>
      <c r="F15" s="40">
        <f>ROUND($C15*E15*Constants!B$23,0)</f>
        <v>0</v>
      </c>
      <c r="G15" s="20"/>
      <c r="H15" s="40">
        <f>ROUND($C15*G15*Constants!D$23,0)</f>
        <v>0</v>
      </c>
      <c r="I15" s="20"/>
      <c r="J15" s="40">
        <f>ROUND($C15*I15*Constants!F$23,0)</f>
        <v>0</v>
      </c>
      <c r="K15" s="20"/>
      <c r="L15" s="40">
        <f>ROUND($C15*K15*Constants!H$23,0)</f>
        <v>0</v>
      </c>
      <c r="M15" s="20"/>
      <c r="N15" s="40">
        <f>ROUND($C15*M15*Constants!J$23,0)</f>
        <v>0</v>
      </c>
      <c r="O15" s="20">
        <f aca="true" t="shared" si="0" ref="O15:O32">+E15+G15+I15+K15+M15</f>
        <v>0</v>
      </c>
      <c r="P15" s="40">
        <f aca="true" t="shared" si="1" ref="P15:P32">+F15+H15+J15+L15+N15</f>
        <v>0</v>
      </c>
      <c r="Q15" s="20"/>
      <c r="R15" s="247"/>
    </row>
    <row r="16" spans="1:18" ht="12.75">
      <c r="A16" s="32" t="str">
        <f>+Policy!A16</f>
        <v>Field Staff 3</v>
      </c>
      <c r="B16" s="200">
        <f>+Policy!B16</f>
        <v>0</v>
      </c>
      <c r="C16" s="35">
        <f>+Policy!C16</f>
        <v>0</v>
      </c>
      <c r="D16" s="33" t="s">
        <v>34</v>
      </c>
      <c r="E16" s="20"/>
      <c r="F16" s="40">
        <f>ROUND($C16*E16*Constants!B$23,0)</f>
        <v>0</v>
      </c>
      <c r="G16" s="20"/>
      <c r="H16" s="40">
        <f>ROUND($C16*G16*Constants!D$23,0)</f>
        <v>0</v>
      </c>
      <c r="I16" s="20"/>
      <c r="J16" s="40">
        <f>ROUND($C16*I16*Constants!F$23,0)</f>
        <v>0</v>
      </c>
      <c r="K16" s="20"/>
      <c r="L16" s="40">
        <f>ROUND($C16*K16*Constants!H$23,0)</f>
        <v>0</v>
      </c>
      <c r="M16" s="20"/>
      <c r="N16" s="40">
        <f>ROUND($C16*M16*Constants!J$23,0)</f>
        <v>0</v>
      </c>
      <c r="O16" s="20">
        <f t="shared" si="0"/>
        <v>0</v>
      </c>
      <c r="P16" s="40">
        <f t="shared" si="1"/>
        <v>0</v>
      </c>
      <c r="Q16" s="20"/>
      <c r="R16" s="247"/>
    </row>
    <row r="17" spans="1:18" ht="12.75">
      <c r="A17" s="32" t="str">
        <f>+Policy!A17</f>
        <v>Field Staff 4</v>
      </c>
      <c r="B17" s="200">
        <f>+Policy!B17</f>
        <v>0</v>
      </c>
      <c r="C17" s="35">
        <f>+Policy!C17</f>
        <v>0</v>
      </c>
      <c r="D17" s="33" t="s">
        <v>34</v>
      </c>
      <c r="E17" s="20"/>
      <c r="F17" s="40">
        <f>ROUND($C17*E17*Constants!B$23,0)</f>
        <v>0</v>
      </c>
      <c r="G17" s="20"/>
      <c r="H17" s="40">
        <f>ROUND($C17*G17*Constants!D$23,0)</f>
        <v>0</v>
      </c>
      <c r="I17" s="20"/>
      <c r="J17" s="40">
        <f>ROUND($C17*I17*Constants!F$23,0)</f>
        <v>0</v>
      </c>
      <c r="K17" s="20"/>
      <c r="L17" s="40">
        <f>ROUND($C17*K17*Constants!H$23,0)</f>
        <v>0</v>
      </c>
      <c r="M17" s="20"/>
      <c r="N17" s="40">
        <f>ROUND($C17*M17*Constants!J$23,0)</f>
        <v>0</v>
      </c>
      <c r="O17" s="20">
        <f>+E17+G17+I17+K17+M17</f>
        <v>0</v>
      </c>
      <c r="P17" s="40">
        <f>+F17+H17+J17+L17+N17</f>
        <v>0</v>
      </c>
      <c r="Q17" s="20"/>
      <c r="R17" s="247"/>
    </row>
    <row r="18" spans="1:18" ht="12.75">
      <c r="A18" s="32" t="str">
        <f>+Policy!A18</f>
        <v>Field Staff 5</v>
      </c>
      <c r="B18" s="200">
        <f>+Policy!B18</f>
        <v>0</v>
      </c>
      <c r="C18" s="35">
        <f>+Policy!C18</f>
        <v>0</v>
      </c>
      <c r="D18" s="33" t="s">
        <v>34</v>
      </c>
      <c r="E18" s="20"/>
      <c r="F18" s="40">
        <f>ROUND($C18*E18*Constants!B$23,0)</f>
        <v>0</v>
      </c>
      <c r="G18" s="20"/>
      <c r="H18" s="40">
        <f>ROUND($C18*G18*Constants!D$23,0)</f>
        <v>0</v>
      </c>
      <c r="I18" s="20"/>
      <c r="J18" s="40">
        <f>ROUND($C18*I18*Constants!F$23,0)</f>
        <v>0</v>
      </c>
      <c r="K18" s="20"/>
      <c r="L18" s="40">
        <f>ROUND($C18*K18*Constants!H$23,0)</f>
        <v>0</v>
      </c>
      <c r="M18" s="20"/>
      <c r="N18" s="40">
        <f>ROUND($C18*M18*Constants!J$23,0)</f>
        <v>0</v>
      </c>
      <c r="O18" s="20">
        <f t="shared" si="0"/>
        <v>0</v>
      </c>
      <c r="P18" s="40">
        <f t="shared" si="1"/>
        <v>0</v>
      </c>
      <c r="Q18" s="20"/>
      <c r="R18" s="247"/>
    </row>
    <row r="19" spans="1:18" ht="12.75">
      <c r="A19" s="32" t="str">
        <f>+Policy!A19</f>
        <v>Field Staff 6</v>
      </c>
      <c r="B19" s="200">
        <f>+Policy!B19</f>
        <v>0</v>
      </c>
      <c r="C19" s="35">
        <f>+Policy!C19</f>
        <v>0</v>
      </c>
      <c r="D19" s="33" t="s">
        <v>34</v>
      </c>
      <c r="E19" s="20"/>
      <c r="F19" s="40">
        <f>ROUND($C19*E19*Constants!B$23,0)</f>
        <v>0</v>
      </c>
      <c r="G19" s="20"/>
      <c r="H19" s="40">
        <f>ROUND($C19*G19*Constants!D$23,0)</f>
        <v>0</v>
      </c>
      <c r="I19" s="20"/>
      <c r="J19" s="40">
        <f>ROUND($C19*I19*Constants!F$23,0)</f>
        <v>0</v>
      </c>
      <c r="K19" s="20"/>
      <c r="L19" s="40">
        <f>ROUND($C19*K19*Constants!H$23,0)</f>
        <v>0</v>
      </c>
      <c r="M19" s="20"/>
      <c r="N19" s="40">
        <f>ROUND($C19*M19*Constants!J$23,0)</f>
        <v>0</v>
      </c>
      <c r="O19" s="20">
        <f t="shared" si="0"/>
        <v>0</v>
      </c>
      <c r="P19" s="40">
        <f t="shared" si="1"/>
        <v>0</v>
      </c>
      <c r="Q19" s="20"/>
      <c r="R19" s="247"/>
    </row>
    <row r="20" spans="1:18" ht="12.75">
      <c r="A20" s="32" t="str">
        <f>+Policy!A20</f>
        <v>Field Staff 7</v>
      </c>
      <c r="B20" s="200">
        <f>+Policy!B20</f>
        <v>0</v>
      </c>
      <c r="C20" s="35">
        <f>+Policy!C20</f>
        <v>0</v>
      </c>
      <c r="D20" s="33" t="s">
        <v>34</v>
      </c>
      <c r="E20" s="20"/>
      <c r="F20" s="40">
        <f>ROUND($C20*E20*Constants!B$23,0)</f>
        <v>0</v>
      </c>
      <c r="G20" s="20"/>
      <c r="H20" s="40">
        <f>ROUND($C20*G20*Constants!D$23,0)</f>
        <v>0</v>
      </c>
      <c r="I20" s="20"/>
      <c r="J20" s="40">
        <f>ROUND($C20*I20*Constants!F$23,0)</f>
        <v>0</v>
      </c>
      <c r="K20" s="20"/>
      <c r="L20" s="40">
        <f>ROUND($C20*K20*Constants!H$23,0)</f>
        <v>0</v>
      </c>
      <c r="M20" s="20"/>
      <c r="N20" s="40">
        <f>ROUND($C20*M20*Constants!J$23,0)</f>
        <v>0</v>
      </c>
      <c r="O20" s="20">
        <f t="shared" si="0"/>
        <v>0</v>
      </c>
      <c r="P20" s="40">
        <f t="shared" si="1"/>
        <v>0</v>
      </c>
      <c r="Q20" s="20"/>
      <c r="R20" s="247"/>
    </row>
    <row r="21" spans="1:18" ht="12.75">
      <c r="A21" s="32" t="str">
        <f>+Policy!A21</f>
        <v>Field Staff 8</v>
      </c>
      <c r="B21" s="200">
        <f>+Policy!B21</f>
        <v>0</v>
      </c>
      <c r="C21" s="35">
        <f>+Policy!C21</f>
        <v>0</v>
      </c>
      <c r="D21" s="33" t="s">
        <v>34</v>
      </c>
      <c r="E21" s="20"/>
      <c r="F21" s="40">
        <f>ROUND($C21*E21*Constants!B$23,0)</f>
        <v>0</v>
      </c>
      <c r="G21" s="20"/>
      <c r="H21" s="40">
        <f>ROUND($C21*G21*Constants!D$23,0)</f>
        <v>0</v>
      </c>
      <c r="I21" s="20"/>
      <c r="J21" s="40">
        <f>ROUND($C21*I21*Constants!F$23,0)</f>
        <v>0</v>
      </c>
      <c r="K21" s="20"/>
      <c r="L21" s="40">
        <f>ROUND($C21*K21*Constants!H$23,0)</f>
        <v>0</v>
      </c>
      <c r="M21" s="20"/>
      <c r="N21" s="40">
        <f>ROUND($C21*M21*Constants!J$23,0)</f>
        <v>0</v>
      </c>
      <c r="O21" s="20">
        <f t="shared" si="0"/>
        <v>0</v>
      </c>
      <c r="P21" s="40">
        <f t="shared" si="1"/>
        <v>0</v>
      </c>
      <c r="Q21" s="20"/>
      <c r="R21" s="247"/>
    </row>
    <row r="22" spans="1:18" ht="12.75">
      <c r="A22" s="32" t="str">
        <f>+Policy!A22</f>
        <v>Field Staff 9</v>
      </c>
      <c r="B22" s="200">
        <f>+Policy!B22</f>
        <v>0</v>
      </c>
      <c r="C22" s="35">
        <f>+Policy!C22</f>
        <v>0</v>
      </c>
      <c r="D22" s="33" t="s">
        <v>34</v>
      </c>
      <c r="E22" s="20"/>
      <c r="F22" s="40">
        <f>ROUND($C22*E22*Constants!B$23,0)</f>
        <v>0</v>
      </c>
      <c r="G22" s="20"/>
      <c r="H22" s="40">
        <f>ROUND($C22*G22*Constants!D$23,0)</f>
        <v>0</v>
      </c>
      <c r="I22" s="20"/>
      <c r="J22" s="40">
        <f>ROUND($C22*I22*Constants!F$23,0)</f>
        <v>0</v>
      </c>
      <c r="K22" s="20"/>
      <c r="L22" s="40">
        <f>ROUND($C22*K22*Constants!H$23,0)</f>
        <v>0</v>
      </c>
      <c r="M22" s="20"/>
      <c r="N22" s="40">
        <f>ROUND($C22*M22*Constants!J$23,0)</f>
        <v>0</v>
      </c>
      <c r="O22" s="20">
        <f t="shared" si="0"/>
        <v>0</v>
      </c>
      <c r="P22" s="40">
        <f t="shared" si="1"/>
        <v>0</v>
      </c>
      <c r="Q22" s="20"/>
      <c r="R22" s="247"/>
    </row>
    <row r="23" spans="1:18" ht="12.75">
      <c r="A23" s="32" t="str">
        <f>+Policy!A23</f>
        <v>Field Staff 10</v>
      </c>
      <c r="B23" s="200">
        <f>+Policy!B23</f>
        <v>0</v>
      </c>
      <c r="C23" s="35">
        <f>+Policy!C23</f>
        <v>0</v>
      </c>
      <c r="D23" s="33" t="s">
        <v>34</v>
      </c>
      <c r="E23" s="20"/>
      <c r="F23" s="40">
        <f>ROUND($C23*E23*Constants!B$23,0)</f>
        <v>0</v>
      </c>
      <c r="G23" s="20"/>
      <c r="H23" s="40">
        <f>ROUND($C23*G23*Constants!D$23,0)</f>
        <v>0</v>
      </c>
      <c r="I23" s="20"/>
      <c r="J23" s="40">
        <f>ROUND($C23*I23*Constants!F$23,0)</f>
        <v>0</v>
      </c>
      <c r="K23" s="20"/>
      <c r="L23" s="40">
        <f>ROUND($C23*K23*Constants!H$23,0)</f>
        <v>0</v>
      </c>
      <c r="M23" s="20"/>
      <c r="N23" s="40">
        <f>ROUND($C23*M23*Constants!J$23,0)</f>
        <v>0</v>
      </c>
      <c r="O23" s="20">
        <f t="shared" si="0"/>
        <v>0</v>
      </c>
      <c r="P23" s="40">
        <f t="shared" si="1"/>
        <v>0</v>
      </c>
      <c r="Q23" s="20"/>
      <c r="R23" s="247"/>
    </row>
    <row r="24" spans="1:18" ht="12.75">
      <c r="A24" s="32" t="str">
        <f>+Policy!A24</f>
        <v>Field Staff 11</v>
      </c>
      <c r="B24" s="200">
        <f>+Policy!B24</f>
        <v>0</v>
      </c>
      <c r="C24" s="35">
        <f>+Policy!C24</f>
        <v>0</v>
      </c>
      <c r="D24" s="33" t="s">
        <v>34</v>
      </c>
      <c r="E24" s="20"/>
      <c r="F24" s="40">
        <f>ROUND($C24*E24*Constants!B$23,0)</f>
        <v>0</v>
      </c>
      <c r="G24" s="20"/>
      <c r="H24" s="40">
        <f>ROUND($C24*G24*Constants!D$23,0)</f>
        <v>0</v>
      </c>
      <c r="I24" s="20"/>
      <c r="J24" s="40">
        <f>ROUND($C24*I24*Constants!F$23,0)</f>
        <v>0</v>
      </c>
      <c r="K24" s="20"/>
      <c r="L24" s="40">
        <f>ROUND($C24*K24*Constants!H$23,0)</f>
        <v>0</v>
      </c>
      <c r="M24" s="20"/>
      <c r="N24" s="40">
        <f>ROUND($C24*M24*Constants!J$23,0)</f>
        <v>0</v>
      </c>
      <c r="O24" s="20">
        <f t="shared" si="0"/>
        <v>0</v>
      </c>
      <c r="P24" s="40">
        <f t="shared" si="1"/>
        <v>0</v>
      </c>
      <c r="Q24" s="20"/>
      <c r="R24" s="247"/>
    </row>
    <row r="25" spans="1:18" ht="12.75">
      <c r="A25" s="32" t="str">
        <f>+Policy!A25</f>
        <v>Field Staff 12</v>
      </c>
      <c r="B25" s="200">
        <f>+Policy!B25</f>
        <v>0</v>
      </c>
      <c r="C25" s="35">
        <f>+Policy!C25</f>
        <v>0</v>
      </c>
      <c r="D25" s="33" t="s">
        <v>34</v>
      </c>
      <c r="E25" s="20"/>
      <c r="F25" s="40">
        <f>ROUND($C25*E25*Constants!B$23,0)</f>
        <v>0</v>
      </c>
      <c r="G25" s="20"/>
      <c r="H25" s="40">
        <f>ROUND($C25*G25*Constants!D$23,0)</f>
        <v>0</v>
      </c>
      <c r="I25" s="20"/>
      <c r="J25" s="40">
        <f>ROUND($C25*I25*Constants!F$23,0)</f>
        <v>0</v>
      </c>
      <c r="K25" s="20"/>
      <c r="L25" s="40">
        <f>ROUND($C25*K25*Constants!H$23,0)</f>
        <v>0</v>
      </c>
      <c r="M25" s="20"/>
      <c r="N25" s="40">
        <f>ROUND($C25*M25*Constants!J$23,0)</f>
        <v>0</v>
      </c>
      <c r="O25" s="20">
        <f t="shared" si="0"/>
        <v>0</v>
      </c>
      <c r="P25" s="40">
        <f t="shared" si="1"/>
        <v>0</v>
      </c>
      <c r="Q25" s="20"/>
      <c r="R25" s="247"/>
    </row>
    <row r="26" spans="1:18" ht="12.75">
      <c r="A26" s="34" t="str">
        <f>+Policy!A26</f>
        <v>Home Office Staff</v>
      </c>
      <c r="B26" s="200"/>
      <c r="C26" s="35"/>
      <c r="D26" s="33"/>
      <c r="E26" s="20"/>
      <c r="F26" s="40"/>
      <c r="G26" s="20"/>
      <c r="H26" s="40"/>
      <c r="I26" s="20"/>
      <c r="J26" s="40"/>
      <c r="K26" s="20"/>
      <c r="L26" s="40"/>
      <c r="M26" s="20"/>
      <c r="N26" s="40"/>
      <c r="O26" s="20"/>
      <c r="P26" s="40"/>
      <c r="Q26" s="20"/>
      <c r="R26" s="247"/>
    </row>
    <row r="27" spans="1:18" ht="12.75">
      <c r="A27" s="32" t="str">
        <f>+Policy!A27</f>
        <v>Home Office Staff 1</v>
      </c>
      <c r="B27" s="200">
        <f>+Policy!B27</f>
        <v>0</v>
      </c>
      <c r="C27" s="35">
        <f>+Policy!C27</f>
        <v>200</v>
      </c>
      <c r="D27" s="33" t="s">
        <v>34</v>
      </c>
      <c r="E27" s="20"/>
      <c r="F27" s="40">
        <f>ROUND($C27*E27*Constants!B$22,0)</f>
        <v>0</v>
      </c>
      <c r="G27" s="20"/>
      <c r="H27" s="40">
        <f>ROUND($C27*G27*Constants!D$22,0)</f>
        <v>0</v>
      </c>
      <c r="I27" s="20"/>
      <c r="J27" s="40">
        <f>ROUND($C27*I27*Constants!F$22,0)</f>
        <v>0</v>
      </c>
      <c r="K27" s="20"/>
      <c r="L27" s="40">
        <f>ROUND($C27*K27*Constants!H$22,0)</f>
        <v>0</v>
      </c>
      <c r="M27" s="20"/>
      <c r="N27" s="40">
        <f>ROUND($C27*M27*Constants!J$22,0)</f>
        <v>0</v>
      </c>
      <c r="O27" s="20">
        <f t="shared" si="0"/>
        <v>0</v>
      </c>
      <c r="P27" s="40">
        <f t="shared" si="1"/>
        <v>0</v>
      </c>
      <c r="Q27" s="20"/>
      <c r="R27" s="247"/>
    </row>
    <row r="28" spans="1:18" ht="12.75">
      <c r="A28" s="32" t="str">
        <f>+Policy!A28</f>
        <v>Home Office Staff 2</v>
      </c>
      <c r="B28" s="200">
        <f>+Policy!B28</f>
        <v>0</v>
      </c>
      <c r="C28" s="35">
        <f>+Policy!C28</f>
        <v>0</v>
      </c>
      <c r="D28" s="33" t="s">
        <v>34</v>
      </c>
      <c r="E28" s="20"/>
      <c r="F28" s="40">
        <f>ROUND($C28*E28*Constants!B$22,0)</f>
        <v>0</v>
      </c>
      <c r="G28" s="20"/>
      <c r="H28" s="40">
        <f>ROUND($C28*G28*Constants!D$22,0)</f>
        <v>0</v>
      </c>
      <c r="I28" s="20"/>
      <c r="J28" s="40">
        <f>ROUND($C28*I28*Constants!F$22,0)</f>
        <v>0</v>
      </c>
      <c r="K28" s="20"/>
      <c r="L28" s="40">
        <f>ROUND($C28*K28*Constants!H$22,0)</f>
        <v>0</v>
      </c>
      <c r="M28" s="20"/>
      <c r="N28" s="40">
        <f>ROUND($C28*M28*Constants!J$22,0)</f>
        <v>0</v>
      </c>
      <c r="O28" s="20">
        <f t="shared" si="0"/>
        <v>0</v>
      </c>
      <c r="P28" s="40">
        <f t="shared" si="1"/>
        <v>0</v>
      </c>
      <c r="Q28" s="20"/>
      <c r="R28" s="247"/>
    </row>
    <row r="29" spans="1:18" ht="12.75">
      <c r="A29" s="32" t="str">
        <f>+Policy!A29</f>
        <v>Home Office Staff 3</v>
      </c>
      <c r="B29" s="200">
        <f>+Policy!B29</f>
        <v>0</v>
      </c>
      <c r="C29" s="35">
        <f>+Policy!C29</f>
        <v>0</v>
      </c>
      <c r="D29" s="33" t="s">
        <v>34</v>
      </c>
      <c r="E29" s="20"/>
      <c r="F29" s="40">
        <f>ROUND($C29*E29*Constants!B$22,0)</f>
        <v>0</v>
      </c>
      <c r="G29" s="20"/>
      <c r="H29" s="40">
        <f>ROUND($C29*G29*Constants!D$22,0)</f>
        <v>0</v>
      </c>
      <c r="I29" s="20"/>
      <c r="J29" s="40">
        <f>ROUND($C29*I29*Constants!F$22,0)</f>
        <v>0</v>
      </c>
      <c r="K29" s="20"/>
      <c r="L29" s="40">
        <f>ROUND($C29*K29*Constants!H$22,0)</f>
        <v>0</v>
      </c>
      <c r="M29" s="20"/>
      <c r="N29" s="40">
        <f>ROUND($C29*M29*Constants!J$22,0)</f>
        <v>0</v>
      </c>
      <c r="O29" s="20">
        <f t="shared" si="0"/>
        <v>0</v>
      </c>
      <c r="P29" s="40">
        <f t="shared" si="1"/>
        <v>0</v>
      </c>
      <c r="Q29" s="20"/>
      <c r="R29" s="247"/>
    </row>
    <row r="30" spans="1:18" ht="12.75">
      <c r="A30" s="32" t="str">
        <f>+Policy!A30</f>
        <v>Home Office Staff 4</v>
      </c>
      <c r="B30" s="200">
        <f>+Policy!B30</f>
        <v>0</v>
      </c>
      <c r="C30" s="35">
        <f>+Policy!C30</f>
        <v>0</v>
      </c>
      <c r="D30" s="33" t="s">
        <v>34</v>
      </c>
      <c r="E30" s="20"/>
      <c r="F30" s="40">
        <f>ROUND($C30*E30*Constants!B$22,0)</f>
        <v>0</v>
      </c>
      <c r="G30" s="20"/>
      <c r="H30" s="40">
        <f>ROUND($C30*G30*Constants!D$22,0)</f>
        <v>0</v>
      </c>
      <c r="I30" s="20"/>
      <c r="J30" s="40">
        <f>ROUND($C30*I30*Constants!F$22,0)</f>
        <v>0</v>
      </c>
      <c r="K30" s="20"/>
      <c r="L30" s="40">
        <f>ROUND($C30*K30*Constants!H$22,0)</f>
        <v>0</v>
      </c>
      <c r="M30" s="20"/>
      <c r="N30" s="40">
        <f>ROUND($C30*M30*Constants!J$22,0)</f>
        <v>0</v>
      </c>
      <c r="O30" s="20">
        <f t="shared" si="0"/>
        <v>0</v>
      </c>
      <c r="P30" s="40">
        <f t="shared" si="1"/>
        <v>0</v>
      </c>
      <c r="Q30" s="20"/>
      <c r="R30" s="247"/>
    </row>
    <row r="31" spans="1:18" ht="12.75">
      <c r="A31" s="32" t="str">
        <f>+Policy!A31</f>
        <v>Home Office Staff 5</v>
      </c>
      <c r="B31" s="200">
        <f>+Policy!B31</f>
        <v>0</v>
      </c>
      <c r="C31" s="35">
        <f>+Policy!C31</f>
        <v>0</v>
      </c>
      <c r="D31" s="33" t="s">
        <v>34</v>
      </c>
      <c r="E31" s="20"/>
      <c r="F31" s="40">
        <f>ROUND($C31*E31*Constants!B$22,0)</f>
        <v>0</v>
      </c>
      <c r="G31" s="20"/>
      <c r="H31" s="40">
        <f>ROUND($C31*G31*Constants!D$22,0)</f>
        <v>0</v>
      </c>
      <c r="I31" s="20"/>
      <c r="J31" s="40">
        <f>ROUND($C31*I31*Constants!F$22,0)</f>
        <v>0</v>
      </c>
      <c r="K31" s="20"/>
      <c r="L31" s="40">
        <f>ROUND($C31*K31*Constants!H$22,0)</f>
        <v>0</v>
      </c>
      <c r="M31" s="20"/>
      <c r="N31" s="40">
        <f>ROUND($C31*M31*Constants!J$22,0)</f>
        <v>0</v>
      </c>
      <c r="O31" s="20">
        <f t="shared" si="0"/>
        <v>0</v>
      </c>
      <c r="P31" s="40">
        <f t="shared" si="1"/>
        <v>0</v>
      </c>
      <c r="Q31" s="20"/>
      <c r="R31" s="247"/>
    </row>
    <row r="32" spans="1:18" ht="12.75">
      <c r="A32" s="32" t="str">
        <f>+Policy!A32</f>
        <v>Home Office Staff 6</v>
      </c>
      <c r="B32" s="200">
        <f>+Policy!B32</f>
        <v>0</v>
      </c>
      <c r="C32" s="35">
        <f>+Policy!C32</f>
        <v>0</v>
      </c>
      <c r="D32" s="33" t="s">
        <v>34</v>
      </c>
      <c r="E32" s="20"/>
      <c r="F32" s="40">
        <f>ROUND($C32*E32*Constants!B$22,0)</f>
        <v>0</v>
      </c>
      <c r="G32" s="20"/>
      <c r="H32" s="40">
        <f>ROUND($C32*G32*Constants!D$22,0)</f>
        <v>0</v>
      </c>
      <c r="I32" s="20"/>
      <c r="J32" s="40">
        <f>ROUND($C32*I32*Constants!F$22,0)</f>
        <v>0</v>
      </c>
      <c r="K32" s="20"/>
      <c r="L32" s="40">
        <f>ROUND($C32*K32*Constants!H$22,0)</f>
        <v>0</v>
      </c>
      <c r="M32" s="20"/>
      <c r="N32" s="40">
        <f>ROUND($C32*M32*Constants!J$22,0)</f>
        <v>0</v>
      </c>
      <c r="O32" s="20">
        <f t="shared" si="0"/>
        <v>0</v>
      </c>
      <c r="P32" s="40">
        <f t="shared" si="1"/>
        <v>0</v>
      </c>
      <c r="Q32" s="20"/>
      <c r="R32" s="247"/>
    </row>
    <row r="33" spans="1:18" ht="12.75">
      <c r="A33" s="32" t="str">
        <f>+Policy!A33</f>
        <v>Home Office Staff 7</v>
      </c>
      <c r="B33" s="200">
        <f>+Policy!B33</f>
        <v>0</v>
      </c>
      <c r="C33" s="35">
        <f>+Policy!C33</f>
        <v>0</v>
      </c>
      <c r="D33" s="33" t="s">
        <v>34</v>
      </c>
      <c r="E33" s="20"/>
      <c r="F33" s="40">
        <f>ROUND($C33*E33*Constants!B$22,0)</f>
        <v>0</v>
      </c>
      <c r="G33" s="20"/>
      <c r="H33" s="40">
        <f>ROUND($C33*G33*Constants!D$22,0)</f>
        <v>0</v>
      </c>
      <c r="I33" s="20"/>
      <c r="J33" s="40">
        <f>ROUND($C33*I33*Constants!F$22,0)</f>
        <v>0</v>
      </c>
      <c r="K33" s="20"/>
      <c r="L33" s="40">
        <f>ROUND($C33*K33*Constants!H$22,0)</f>
        <v>0</v>
      </c>
      <c r="M33" s="20"/>
      <c r="N33" s="40">
        <f>ROUND($C33*M33*Constants!J$22,0)</f>
        <v>0</v>
      </c>
      <c r="O33" s="20">
        <f>+E33+G33+I33+K33+M33</f>
        <v>0</v>
      </c>
      <c r="P33" s="40">
        <f>+F33+H33+J33+L33+N33</f>
        <v>0</v>
      </c>
      <c r="Q33" s="20"/>
      <c r="R33" s="247"/>
    </row>
    <row r="34" spans="1:20" ht="13.5" thickBot="1">
      <c r="A34" s="45" t="s">
        <v>35</v>
      </c>
      <c r="B34" s="46"/>
      <c r="C34" s="47"/>
      <c r="D34" s="47"/>
      <c r="E34" s="64">
        <f aca="true" t="shared" si="2" ref="E34:N34">SUM(E12:E33)</f>
        <v>0</v>
      </c>
      <c r="F34" s="95">
        <f t="shared" si="2"/>
        <v>0</v>
      </c>
      <c r="G34" s="64">
        <f t="shared" si="2"/>
        <v>0</v>
      </c>
      <c r="H34" s="95">
        <f t="shared" si="2"/>
        <v>0</v>
      </c>
      <c r="I34" s="64">
        <f t="shared" si="2"/>
        <v>0</v>
      </c>
      <c r="J34" s="95">
        <f t="shared" si="2"/>
        <v>0</v>
      </c>
      <c r="K34" s="64">
        <f t="shared" si="2"/>
        <v>0</v>
      </c>
      <c r="L34" s="95">
        <f t="shared" si="2"/>
        <v>0</v>
      </c>
      <c r="M34" s="64">
        <f t="shared" si="2"/>
        <v>0</v>
      </c>
      <c r="N34" s="95">
        <f t="shared" si="2"/>
        <v>0</v>
      </c>
      <c r="O34" s="64">
        <f>+E34+G34+I34+K34+M34</f>
        <v>0</v>
      </c>
      <c r="P34" s="95">
        <f>+F34+H34+J34+L34+N34</f>
        <v>0</v>
      </c>
      <c r="Q34" s="268">
        <v>0</v>
      </c>
      <c r="R34" s="269">
        <v>0</v>
      </c>
      <c r="S34" s="278">
        <f>+R34+Q34</f>
        <v>0</v>
      </c>
      <c r="T34" s="13" t="s">
        <v>175</v>
      </c>
    </row>
    <row r="35" spans="1:18" ht="12.75">
      <c r="A35" s="41" t="s">
        <v>33</v>
      </c>
      <c r="B35" s="48"/>
      <c r="C35" s="42"/>
      <c r="D35" s="42"/>
      <c r="E35" s="43"/>
      <c r="F35" s="44"/>
      <c r="G35" s="43"/>
      <c r="H35" s="44"/>
      <c r="I35" s="43"/>
      <c r="J35" s="44"/>
      <c r="K35" s="43"/>
      <c r="L35" s="44"/>
      <c r="M35" s="43"/>
      <c r="N35" s="44"/>
      <c r="O35" s="43"/>
      <c r="P35" s="44"/>
      <c r="Q35" s="43"/>
      <c r="R35" s="248"/>
    </row>
    <row r="36" spans="1:19" s="35" customFormat="1" ht="12.75">
      <c r="A36" s="52" t="s">
        <v>118</v>
      </c>
      <c r="B36" s="49"/>
      <c r="C36" s="3">
        <f>+Policy!C36</f>
        <v>0</v>
      </c>
      <c r="D36" s="33" t="s">
        <v>36</v>
      </c>
      <c r="E36" s="85">
        <f>SUM(F27:F32)</f>
        <v>0</v>
      </c>
      <c r="F36" s="157">
        <f>ROUND(E36*$C$36,0)</f>
        <v>0</v>
      </c>
      <c r="G36" s="85">
        <f>SUM(H27:H32)</f>
        <v>0</v>
      </c>
      <c r="H36" s="157">
        <f>ROUND(G36*$C$36,0)</f>
        <v>0</v>
      </c>
      <c r="I36" s="85">
        <f>SUM(J27:J32)</f>
        <v>0</v>
      </c>
      <c r="J36" s="157">
        <f>ROUND(I36*$C$36,0)</f>
        <v>0</v>
      </c>
      <c r="K36" s="85">
        <f>SUM(L27:L32)</f>
        <v>0</v>
      </c>
      <c r="L36" s="157">
        <f>ROUND(K36*$C$36,0)</f>
        <v>0</v>
      </c>
      <c r="M36" s="85">
        <f>SUM(N27:N32)</f>
        <v>0</v>
      </c>
      <c r="N36" s="157">
        <f>ROUND(M36*$C$36,0)</f>
        <v>0</v>
      </c>
      <c r="O36" s="85">
        <f>+E36+G36+I36+K36+M36</f>
        <v>0</v>
      </c>
      <c r="P36" s="40">
        <f>+F36+H36+J36+L36+N36</f>
        <v>0</v>
      </c>
      <c r="Q36" s="85"/>
      <c r="R36" s="249"/>
      <c r="S36" s="214"/>
    </row>
    <row r="37" spans="1:19" s="35" customFormat="1" ht="12.75">
      <c r="A37" s="52" t="s">
        <v>118</v>
      </c>
      <c r="B37" s="49"/>
      <c r="C37" s="3">
        <f>+Policy!C37</f>
        <v>0</v>
      </c>
      <c r="D37" s="33" t="s">
        <v>36</v>
      </c>
      <c r="E37" s="85">
        <f>SUM(F14:F25)</f>
        <v>0</v>
      </c>
      <c r="F37" s="157">
        <f>ROUND(E37*$C$37,0)</f>
        <v>0</v>
      </c>
      <c r="G37" s="85">
        <f>SUM(H14:H25)</f>
        <v>0</v>
      </c>
      <c r="H37" s="157">
        <f>ROUND(G37*$C$37,0)</f>
        <v>0</v>
      </c>
      <c r="I37" s="85">
        <f>SUM(J14:J25)</f>
        <v>0</v>
      </c>
      <c r="J37" s="157">
        <f>ROUND(I37*$C$37,0)</f>
        <v>0</v>
      </c>
      <c r="K37" s="85">
        <f>SUM(L14:L25)</f>
        <v>0</v>
      </c>
      <c r="L37" s="157">
        <f>ROUND(K37*$C$37,0)</f>
        <v>0</v>
      </c>
      <c r="M37" s="85">
        <f>SUM(N14:N25)</f>
        <v>0</v>
      </c>
      <c r="N37" s="157">
        <f>ROUND(M37*$C$37,0)</f>
        <v>0</v>
      </c>
      <c r="O37" s="85">
        <f>+E37+G37+I37+K37+M37</f>
        <v>0</v>
      </c>
      <c r="P37" s="40">
        <f>+F37+H37+J37+L37+N37</f>
        <v>0</v>
      </c>
      <c r="Q37" s="85"/>
      <c r="R37" s="249"/>
      <c r="S37" s="214"/>
    </row>
    <row r="38" spans="1:20" ht="13.5" thickBot="1">
      <c r="A38" s="45" t="s">
        <v>37</v>
      </c>
      <c r="B38" s="46"/>
      <c r="C38" s="47"/>
      <c r="D38" s="47"/>
      <c r="E38" s="64"/>
      <c r="F38" s="194">
        <f>SUM(F36:F37)</f>
        <v>0</v>
      </c>
      <c r="G38" s="195"/>
      <c r="H38" s="194">
        <f>SUM(H36:H37)</f>
        <v>0</v>
      </c>
      <c r="I38" s="195"/>
      <c r="J38" s="194">
        <f>SUM(J36:J37)</f>
        <v>0</v>
      </c>
      <c r="K38" s="195"/>
      <c r="L38" s="194">
        <f>SUM(L36:L37)</f>
        <v>0</v>
      </c>
      <c r="M38" s="195"/>
      <c r="N38" s="194">
        <f>SUM(N36:N37)</f>
        <v>0</v>
      </c>
      <c r="O38" s="64"/>
      <c r="P38" s="95">
        <f>+F38+H38+J38+L38+N38</f>
        <v>0</v>
      </c>
      <c r="Q38" s="270">
        <v>0</v>
      </c>
      <c r="R38" s="271">
        <v>0</v>
      </c>
      <c r="S38" s="278">
        <f>+R38+Q38</f>
        <v>0</v>
      </c>
      <c r="T38" s="13" t="s">
        <v>175</v>
      </c>
    </row>
    <row r="39" spans="1:20" s="54" customFormat="1" ht="13.5" thickBot="1">
      <c r="A39" s="68" t="s">
        <v>57</v>
      </c>
      <c r="B39" s="57"/>
      <c r="C39" s="58"/>
      <c r="D39" s="58"/>
      <c r="E39" s="17"/>
      <c r="F39" s="97">
        <f>+F34+F38</f>
        <v>0</v>
      </c>
      <c r="G39" s="17"/>
      <c r="H39" s="97">
        <f>+H34+H38</f>
        <v>0</v>
      </c>
      <c r="I39" s="17"/>
      <c r="J39" s="97">
        <f>+J34+J38</f>
        <v>0</v>
      </c>
      <c r="K39" s="17"/>
      <c r="L39" s="97">
        <f>+L34+L38</f>
        <v>0</v>
      </c>
      <c r="M39" s="17"/>
      <c r="N39" s="97">
        <f>+N34+N38</f>
        <v>0</v>
      </c>
      <c r="O39" s="17"/>
      <c r="P39" s="97">
        <f>+F39+H39+J39+L39+N39</f>
        <v>0</v>
      </c>
      <c r="Q39" s="272">
        <f>+Q38+Q34</f>
        <v>0</v>
      </c>
      <c r="R39" s="273">
        <f>+R38+R34</f>
        <v>0</v>
      </c>
      <c r="S39" s="278">
        <f>+R39+Q39</f>
        <v>0</v>
      </c>
      <c r="T39" s="13" t="s">
        <v>175</v>
      </c>
    </row>
    <row r="40" spans="1:18" ht="12.75">
      <c r="A40" s="41" t="s">
        <v>38</v>
      </c>
      <c r="B40" s="67"/>
      <c r="C40" s="42"/>
      <c r="D40" s="42"/>
      <c r="E40" s="43"/>
      <c r="F40" s="44"/>
      <c r="G40" s="43"/>
      <c r="H40" s="44"/>
      <c r="I40" s="43"/>
      <c r="J40" s="44"/>
      <c r="K40" s="43"/>
      <c r="L40" s="44"/>
      <c r="M40" s="43"/>
      <c r="N40" s="44"/>
      <c r="O40" s="43"/>
      <c r="P40" s="44"/>
      <c r="Q40" s="43"/>
      <c r="R40" s="248"/>
    </row>
    <row r="41" spans="1:18" ht="12.75">
      <c r="A41" s="34" t="str">
        <f>+LOE!A36</f>
        <v>International Consultants</v>
      </c>
      <c r="B41" s="49"/>
      <c r="C41" s="35"/>
      <c r="D41" s="35"/>
      <c r="E41" s="20"/>
      <c r="F41" s="40"/>
      <c r="G41" s="20"/>
      <c r="H41" s="40"/>
      <c r="I41" s="20"/>
      <c r="J41" s="40"/>
      <c r="K41" s="20"/>
      <c r="L41" s="40"/>
      <c r="M41" s="20"/>
      <c r="N41" s="40"/>
      <c r="O41" s="20"/>
      <c r="P41" s="40"/>
      <c r="Q41" s="20"/>
      <c r="R41" s="247"/>
    </row>
    <row r="42" spans="1:18" ht="12.75">
      <c r="A42" s="52" t="str">
        <f>+LOE!A37</f>
        <v>Int'l Consultant 1</v>
      </c>
      <c r="B42" s="49">
        <f>+LOE!B37</f>
        <v>0</v>
      </c>
      <c r="C42" s="35">
        <f>+Policy!C42</f>
        <v>300</v>
      </c>
      <c r="D42" s="33" t="s">
        <v>34</v>
      </c>
      <c r="E42" s="20"/>
      <c r="F42" s="96">
        <f>ROUND($C42*E42*Constants!B$24,0)</f>
        <v>0</v>
      </c>
      <c r="G42" s="20"/>
      <c r="H42" s="96">
        <f>ROUND($C42*G42*Constants!D$24,0)</f>
        <v>0</v>
      </c>
      <c r="I42" s="20"/>
      <c r="J42" s="96">
        <f>ROUND($C42*I42*Constants!F$24,0)</f>
        <v>0</v>
      </c>
      <c r="K42" s="20"/>
      <c r="L42" s="96">
        <f>ROUND($C42*K42*Constants!H$24,0)</f>
        <v>0</v>
      </c>
      <c r="M42" s="20"/>
      <c r="N42" s="96">
        <f>ROUND($C42*M42*Constants!J$24,0)</f>
        <v>0</v>
      </c>
      <c r="O42" s="20">
        <f>+E42+G42+I42+K42+M42</f>
        <v>0</v>
      </c>
      <c r="P42" s="96">
        <f>+F42+H42+J42+L42+N42</f>
        <v>0</v>
      </c>
      <c r="Q42" s="20"/>
      <c r="R42" s="247"/>
    </row>
    <row r="43" spans="1:18" ht="12.75">
      <c r="A43" s="52" t="str">
        <f>+LOE!A38</f>
        <v>Int'l Consultant 2</v>
      </c>
      <c r="B43" s="49">
        <f>+LOE!B38</f>
        <v>0</v>
      </c>
      <c r="C43" s="35">
        <f>+Policy!C43</f>
        <v>0</v>
      </c>
      <c r="D43" s="33" t="s">
        <v>34</v>
      </c>
      <c r="E43" s="20"/>
      <c r="F43" s="96">
        <f>ROUND($C43*E43*Constants!B$24,0)</f>
        <v>0</v>
      </c>
      <c r="G43" s="20"/>
      <c r="H43" s="96">
        <f>ROUND($C43*G43*Constants!D$24,0)</f>
        <v>0</v>
      </c>
      <c r="I43" s="20"/>
      <c r="J43" s="96">
        <f>ROUND($C43*I43*Constants!F$24,0)</f>
        <v>0</v>
      </c>
      <c r="K43" s="20"/>
      <c r="L43" s="96">
        <f>ROUND($C43*K43*Constants!H$24,0)</f>
        <v>0</v>
      </c>
      <c r="M43" s="20"/>
      <c r="N43" s="96">
        <f>ROUND($C43*M43*Constants!J$24,0)</f>
        <v>0</v>
      </c>
      <c r="O43" s="20">
        <f aca="true" t="shared" si="3" ref="O43:O52">+E43+G43+I43+K43+M43</f>
        <v>0</v>
      </c>
      <c r="P43" s="96">
        <f aca="true" t="shared" si="4" ref="P43:P52">+F43+H43+J43+L43+N43</f>
        <v>0</v>
      </c>
      <c r="Q43" s="20"/>
      <c r="R43" s="247"/>
    </row>
    <row r="44" spans="1:18" ht="12.75">
      <c r="A44" s="52" t="str">
        <f>+LOE!A39</f>
        <v>Int'l Consultant 3</v>
      </c>
      <c r="B44" s="49">
        <f>+LOE!B39</f>
        <v>0</v>
      </c>
      <c r="C44" s="35">
        <f>+Policy!C44</f>
        <v>0</v>
      </c>
      <c r="D44" s="33" t="s">
        <v>34</v>
      </c>
      <c r="E44" s="20"/>
      <c r="F44" s="96">
        <f>ROUND($C44*E44*Constants!B$24,0)</f>
        <v>0</v>
      </c>
      <c r="G44" s="20"/>
      <c r="H44" s="96">
        <f>ROUND($C44*G44*Constants!D$24,0)</f>
        <v>0</v>
      </c>
      <c r="I44" s="20"/>
      <c r="J44" s="96">
        <f>ROUND($C44*I44*Constants!F$24,0)</f>
        <v>0</v>
      </c>
      <c r="K44" s="20"/>
      <c r="L44" s="96">
        <f>ROUND($C44*K44*Constants!H$24,0)</f>
        <v>0</v>
      </c>
      <c r="M44" s="20"/>
      <c r="N44" s="96">
        <f>ROUND($C44*M44*Constants!J$24,0)</f>
        <v>0</v>
      </c>
      <c r="O44" s="20">
        <f t="shared" si="3"/>
        <v>0</v>
      </c>
      <c r="P44" s="96">
        <f t="shared" si="4"/>
        <v>0</v>
      </c>
      <c r="Q44" s="20"/>
      <c r="R44" s="247"/>
    </row>
    <row r="45" spans="1:18" ht="12.75">
      <c r="A45" s="52" t="str">
        <f>+LOE!A40</f>
        <v>Int'l Consultant 4</v>
      </c>
      <c r="B45" s="49">
        <f>+LOE!B40</f>
        <v>0</v>
      </c>
      <c r="C45" s="35">
        <f>+Policy!C45</f>
        <v>0</v>
      </c>
      <c r="D45" s="33" t="s">
        <v>34</v>
      </c>
      <c r="E45" s="20"/>
      <c r="F45" s="96">
        <f>ROUND($C45*E45*Constants!B$24,0)</f>
        <v>0</v>
      </c>
      <c r="G45" s="20"/>
      <c r="H45" s="96">
        <f>ROUND($C45*G45*Constants!D$24,0)</f>
        <v>0</v>
      </c>
      <c r="I45" s="20"/>
      <c r="J45" s="96">
        <f>ROUND($C45*I45*Constants!F$24,0)</f>
        <v>0</v>
      </c>
      <c r="K45" s="20"/>
      <c r="L45" s="96">
        <f>ROUND($C45*K45*Constants!H$24,0)</f>
        <v>0</v>
      </c>
      <c r="M45" s="20"/>
      <c r="N45" s="96">
        <f>ROUND($C45*M45*Constants!J$24,0)</f>
        <v>0</v>
      </c>
      <c r="O45" s="20">
        <f t="shared" si="3"/>
        <v>0</v>
      </c>
      <c r="P45" s="96">
        <f t="shared" si="4"/>
        <v>0</v>
      </c>
      <c r="Q45" s="20"/>
      <c r="R45" s="247"/>
    </row>
    <row r="46" spans="1:18" ht="12.75">
      <c r="A46" s="52" t="str">
        <f>+LOE!A41</f>
        <v>Int'l Consultant 5</v>
      </c>
      <c r="B46" s="49">
        <f>+LOE!B41</f>
        <v>0</v>
      </c>
      <c r="C46" s="35">
        <f>+Policy!C46</f>
        <v>0</v>
      </c>
      <c r="D46" s="33" t="s">
        <v>34</v>
      </c>
      <c r="E46" s="20"/>
      <c r="F46" s="96">
        <f>ROUND($C46*E46*Constants!B$24,0)</f>
        <v>0</v>
      </c>
      <c r="G46" s="20"/>
      <c r="H46" s="96">
        <f>ROUND($C46*G46*Constants!D$24,0)</f>
        <v>0</v>
      </c>
      <c r="I46" s="20"/>
      <c r="J46" s="96">
        <f>ROUND($C46*I46*Constants!F$24,0)</f>
        <v>0</v>
      </c>
      <c r="K46" s="20"/>
      <c r="L46" s="96">
        <f>ROUND($C46*K46*Constants!H$24,0)</f>
        <v>0</v>
      </c>
      <c r="M46" s="20"/>
      <c r="N46" s="96">
        <f>ROUND($C46*M46*Constants!J$24,0)</f>
        <v>0</v>
      </c>
      <c r="O46" s="20">
        <f t="shared" si="3"/>
        <v>0</v>
      </c>
      <c r="P46" s="96">
        <f t="shared" si="4"/>
        <v>0</v>
      </c>
      <c r="Q46" s="20"/>
      <c r="R46" s="247"/>
    </row>
    <row r="47" spans="1:18" ht="12.75">
      <c r="A47" s="52" t="str">
        <f>+LOE!A42</f>
        <v>Int'l Consultant 6</v>
      </c>
      <c r="B47" s="49">
        <f>+LOE!B42</f>
        <v>0</v>
      </c>
      <c r="C47" s="35">
        <f>+Policy!C47</f>
        <v>0</v>
      </c>
      <c r="D47" s="33" t="s">
        <v>34</v>
      </c>
      <c r="E47" s="20"/>
      <c r="F47" s="96">
        <f>ROUND($C47*E47*Constants!B$24,0)</f>
        <v>0</v>
      </c>
      <c r="G47" s="20"/>
      <c r="H47" s="96">
        <f>ROUND($C47*G47*Constants!D$24,0)</f>
        <v>0</v>
      </c>
      <c r="I47" s="20"/>
      <c r="J47" s="96">
        <f>ROUND($C47*I47*Constants!F$24,0)</f>
        <v>0</v>
      </c>
      <c r="K47" s="20"/>
      <c r="L47" s="96">
        <f>ROUND($C47*K47*Constants!H$24,0)</f>
        <v>0</v>
      </c>
      <c r="M47" s="20"/>
      <c r="N47" s="96">
        <f>ROUND($C47*M47*Constants!J$24,0)</f>
        <v>0</v>
      </c>
      <c r="O47" s="20">
        <f t="shared" si="3"/>
        <v>0</v>
      </c>
      <c r="P47" s="96">
        <f t="shared" si="4"/>
        <v>0</v>
      </c>
      <c r="Q47" s="20"/>
      <c r="R47" s="247"/>
    </row>
    <row r="48" spans="1:18" ht="12.75">
      <c r="A48" s="52" t="str">
        <f>+LOE!A43</f>
        <v>Int'l Consultant 7</v>
      </c>
      <c r="B48" s="49">
        <f>+LOE!B43</f>
        <v>0</v>
      </c>
      <c r="C48" s="35">
        <f>+Policy!C48</f>
        <v>0</v>
      </c>
      <c r="D48" s="33" t="s">
        <v>34</v>
      </c>
      <c r="E48" s="20"/>
      <c r="F48" s="96">
        <f>ROUND($C48*E48*Constants!B$24,0)</f>
        <v>0</v>
      </c>
      <c r="G48" s="20"/>
      <c r="H48" s="96">
        <f>ROUND($C48*G48*Constants!D$24,0)</f>
        <v>0</v>
      </c>
      <c r="I48" s="20"/>
      <c r="J48" s="96">
        <f>ROUND($C48*I48*Constants!F$24,0)</f>
        <v>0</v>
      </c>
      <c r="K48" s="20"/>
      <c r="L48" s="96">
        <f>ROUND($C48*K48*Constants!H$24,0)</f>
        <v>0</v>
      </c>
      <c r="M48" s="20"/>
      <c r="N48" s="96">
        <f>ROUND($C48*M48*Constants!J$24,0)</f>
        <v>0</v>
      </c>
      <c r="O48" s="20">
        <f t="shared" si="3"/>
        <v>0</v>
      </c>
      <c r="P48" s="96">
        <f t="shared" si="4"/>
        <v>0</v>
      </c>
      <c r="Q48" s="20"/>
      <c r="R48" s="247"/>
    </row>
    <row r="49" spans="1:18" ht="12.75">
      <c r="A49" s="52" t="str">
        <f>+LOE!A44</f>
        <v>Int'l Consultant 8</v>
      </c>
      <c r="B49" s="49">
        <f>+LOE!B44</f>
        <v>0</v>
      </c>
      <c r="C49" s="35"/>
      <c r="D49" s="33" t="s">
        <v>34</v>
      </c>
      <c r="E49" s="20"/>
      <c r="F49" s="96">
        <f>ROUND($C49*E49*Constants!B$24,0)</f>
        <v>0</v>
      </c>
      <c r="G49" s="20"/>
      <c r="H49" s="96">
        <f>ROUND($C49*G49*Constants!D$24,0)</f>
        <v>0</v>
      </c>
      <c r="I49" s="20"/>
      <c r="J49" s="96">
        <f>ROUND($C49*I49*Constants!F$24,0)</f>
        <v>0</v>
      </c>
      <c r="K49" s="20"/>
      <c r="L49" s="96">
        <f>ROUND($C49*K49*Constants!H$24,0)</f>
        <v>0</v>
      </c>
      <c r="M49" s="20"/>
      <c r="N49" s="96">
        <f>ROUND($C49*M49*Constants!J$24,0)</f>
        <v>0</v>
      </c>
      <c r="O49" s="20">
        <f>+E49+G49+I49+K49+M49</f>
        <v>0</v>
      </c>
      <c r="P49" s="96">
        <f>+F49+H49+J49+L49+N49</f>
        <v>0</v>
      </c>
      <c r="Q49" s="20"/>
      <c r="R49" s="247"/>
    </row>
    <row r="50" spans="1:18" ht="12.75">
      <c r="A50" s="34" t="str">
        <f>+LOE!A45</f>
        <v>Local  Consultants</v>
      </c>
      <c r="B50" s="49">
        <f>+LOE!B45</f>
        <v>0</v>
      </c>
      <c r="C50" s="35"/>
      <c r="D50" s="33"/>
      <c r="E50" s="20"/>
      <c r="F50" s="96"/>
      <c r="G50" s="20"/>
      <c r="H50" s="96"/>
      <c r="I50" s="20"/>
      <c r="J50" s="96"/>
      <c r="K50" s="20"/>
      <c r="L50" s="96"/>
      <c r="M50" s="20"/>
      <c r="N50" s="96"/>
      <c r="O50" s="20"/>
      <c r="P50" s="96"/>
      <c r="Q50" s="20"/>
      <c r="R50" s="247"/>
    </row>
    <row r="51" spans="1:18" ht="12.75">
      <c r="A51" s="52" t="str">
        <f>+LOE!A46</f>
        <v>Local Consultant 1</v>
      </c>
      <c r="B51" s="49">
        <f>+LOE!B46</f>
        <v>0</v>
      </c>
      <c r="C51" s="35">
        <f>+Policy!C51</f>
        <v>0</v>
      </c>
      <c r="D51" s="33" t="s">
        <v>34</v>
      </c>
      <c r="E51" s="20"/>
      <c r="F51" s="96">
        <f>ROUND($C51*E51*Constants!B$24,0)</f>
        <v>0</v>
      </c>
      <c r="G51" s="20"/>
      <c r="H51" s="96">
        <f>ROUND($C51*G51*Constants!D$24,0)</f>
        <v>0</v>
      </c>
      <c r="I51" s="20"/>
      <c r="J51" s="96">
        <f>ROUND($C51*I51*Constants!F$24,0)</f>
        <v>0</v>
      </c>
      <c r="K51" s="20"/>
      <c r="L51" s="96">
        <f>ROUND($C51*K51*Constants!H$24,0)</f>
        <v>0</v>
      </c>
      <c r="M51" s="20"/>
      <c r="N51" s="96">
        <f>ROUND($C51*M51*Constants!J$24,0)</f>
        <v>0</v>
      </c>
      <c r="O51" s="20">
        <f t="shared" si="3"/>
        <v>0</v>
      </c>
      <c r="P51" s="96">
        <f t="shared" si="4"/>
        <v>0</v>
      </c>
      <c r="Q51" s="20"/>
      <c r="R51" s="247"/>
    </row>
    <row r="52" spans="1:18" ht="12.75">
      <c r="A52" s="52" t="str">
        <f>+LOE!A47</f>
        <v>Local Consultant 2</v>
      </c>
      <c r="B52" s="49">
        <f>+LOE!B47</f>
        <v>0</v>
      </c>
      <c r="C52" s="35">
        <f>+Policy!C52</f>
        <v>0</v>
      </c>
      <c r="D52" s="33" t="s">
        <v>34</v>
      </c>
      <c r="E52" s="20"/>
      <c r="F52" s="96">
        <f>ROUND($C52*E52*Constants!B$24,0)</f>
        <v>0</v>
      </c>
      <c r="G52" s="20"/>
      <c r="H52" s="96">
        <f>ROUND($C52*G52*Constants!D$24,0)</f>
        <v>0</v>
      </c>
      <c r="I52" s="20"/>
      <c r="J52" s="96">
        <f>ROUND($C52*I52*Constants!F$24,0)</f>
        <v>0</v>
      </c>
      <c r="K52" s="20"/>
      <c r="L52" s="96">
        <f>ROUND($C52*K52*Constants!H$24,0)</f>
        <v>0</v>
      </c>
      <c r="M52" s="20"/>
      <c r="N52" s="96">
        <f>ROUND($C52*M52*Constants!J$24,0)</f>
        <v>0</v>
      </c>
      <c r="O52" s="20">
        <f t="shared" si="3"/>
        <v>0</v>
      </c>
      <c r="P52" s="96">
        <f t="shared" si="4"/>
        <v>0</v>
      </c>
      <c r="Q52" s="20"/>
      <c r="R52" s="247"/>
    </row>
    <row r="53" spans="1:18" ht="12.75">
      <c r="A53" s="52" t="str">
        <f>+LOE!A48</f>
        <v>Local Consultant 3</v>
      </c>
      <c r="B53" s="49">
        <f>+LOE!B48</f>
        <v>0</v>
      </c>
      <c r="C53" s="35">
        <f>+Policy!C53</f>
        <v>0</v>
      </c>
      <c r="D53" s="33" t="s">
        <v>34</v>
      </c>
      <c r="E53" s="20"/>
      <c r="F53" s="96">
        <f>ROUND($C53*E53*Constants!B$24,0)</f>
        <v>0</v>
      </c>
      <c r="G53" s="20"/>
      <c r="H53" s="96">
        <f>ROUND($C53*G53*Constants!D$24,0)</f>
        <v>0</v>
      </c>
      <c r="I53" s="20"/>
      <c r="J53" s="96">
        <f>ROUND($C53*I53*Constants!F$24,0)</f>
        <v>0</v>
      </c>
      <c r="K53" s="20"/>
      <c r="L53" s="96">
        <f>ROUND($C53*K53*Constants!H$24,0)</f>
        <v>0</v>
      </c>
      <c r="M53" s="20"/>
      <c r="N53" s="96">
        <f>ROUND($C53*M53*Constants!J$24,0)</f>
        <v>0</v>
      </c>
      <c r="O53" s="20">
        <f aca="true" t="shared" si="5" ref="O53:P56">+E53+G53+I53+K53+M53</f>
        <v>0</v>
      </c>
      <c r="P53" s="96">
        <f t="shared" si="5"/>
        <v>0</v>
      </c>
      <c r="Q53" s="20"/>
      <c r="R53" s="247"/>
    </row>
    <row r="54" spans="1:18" ht="12.75">
      <c r="A54" s="52" t="str">
        <f>+LOE!A49</f>
        <v>Local Consultant 4</v>
      </c>
      <c r="B54" s="49">
        <f>+LOE!B49</f>
        <v>0</v>
      </c>
      <c r="C54" s="35">
        <f>+Policy!C54</f>
        <v>0</v>
      </c>
      <c r="D54" s="33" t="s">
        <v>34</v>
      </c>
      <c r="E54" s="20"/>
      <c r="F54" s="96">
        <f>ROUND($C54*E54*Constants!B$24,0)</f>
        <v>0</v>
      </c>
      <c r="G54" s="20"/>
      <c r="H54" s="96">
        <f>ROUND($C54*G54*Constants!D$24,0)</f>
        <v>0</v>
      </c>
      <c r="I54" s="20"/>
      <c r="J54" s="96">
        <f>ROUND($C54*I54*Constants!F$24,0)</f>
        <v>0</v>
      </c>
      <c r="K54" s="20"/>
      <c r="L54" s="96">
        <f>ROUND($C54*K54*Constants!H$24,0)</f>
        <v>0</v>
      </c>
      <c r="M54" s="20"/>
      <c r="N54" s="96">
        <f>ROUND($C54*M54*Constants!J$24,0)</f>
        <v>0</v>
      </c>
      <c r="O54" s="20">
        <f t="shared" si="5"/>
        <v>0</v>
      </c>
      <c r="P54" s="96">
        <f t="shared" si="5"/>
        <v>0</v>
      </c>
      <c r="Q54" s="20"/>
      <c r="R54" s="247"/>
    </row>
    <row r="55" spans="1:18" ht="12.75">
      <c r="A55" s="52" t="str">
        <f>+LOE!A50</f>
        <v>Local Consultant 5</v>
      </c>
      <c r="B55" s="49">
        <f>+LOE!B50</f>
        <v>0</v>
      </c>
      <c r="C55" s="35">
        <f>+Policy!C55</f>
        <v>0</v>
      </c>
      <c r="D55" s="33" t="s">
        <v>34</v>
      </c>
      <c r="E55" s="20"/>
      <c r="F55" s="96">
        <f>ROUND($C55*E55*Constants!B$24,0)</f>
        <v>0</v>
      </c>
      <c r="G55" s="20"/>
      <c r="H55" s="96">
        <f>ROUND($C55*G55*Constants!D$24,0)</f>
        <v>0</v>
      </c>
      <c r="I55" s="20"/>
      <c r="J55" s="96">
        <f>ROUND($C55*I55*Constants!F$24,0)</f>
        <v>0</v>
      </c>
      <c r="K55" s="20"/>
      <c r="L55" s="96">
        <f>ROUND($C55*K55*Constants!H$24,0)</f>
        <v>0</v>
      </c>
      <c r="M55" s="20"/>
      <c r="N55" s="96">
        <f>ROUND($C55*M55*Constants!J$24,0)</f>
        <v>0</v>
      </c>
      <c r="O55" s="20">
        <f t="shared" si="5"/>
        <v>0</v>
      </c>
      <c r="P55" s="96">
        <f t="shared" si="5"/>
        <v>0</v>
      </c>
      <c r="Q55" s="20"/>
      <c r="R55" s="247"/>
    </row>
    <row r="56" spans="1:20" ht="13.5" thickBot="1">
      <c r="A56" s="45" t="s">
        <v>39</v>
      </c>
      <c r="B56" s="46"/>
      <c r="C56" s="47"/>
      <c r="D56" s="47"/>
      <c r="E56" s="65">
        <f aca="true" t="shared" si="6" ref="E56:N56">SUM(E40:E55)</f>
        <v>0</v>
      </c>
      <c r="F56" s="95">
        <f t="shared" si="6"/>
        <v>0</v>
      </c>
      <c r="G56" s="65">
        <f t="shared" si="6"/>
        <v>0</v>
      </c>
      <c r="H56" s="95">
        <f t="shared" si="6"/>
        <v>0</v>
      </c>
      <c r="I56" s="65">
        <f t="shared" si="6"/>
        <v>0</v>
      </c>
      <c r="J56" s="95">
        <f t="shared" si="6"/>
        <v>0</v>
      </c>
      <c r="K56" s="65">
        <f t="shared" si="6"/>
        <v>0</v>
      </c>
      <c r="L56" s="95">
        <f t="shared" si="6"/>
        <v>0</v>
      </c>
      <c r="M56" s="65">
        <f t="shared" si="6"/>
        <v>0</v>
      </c>
      <c r="N56" s="95">
        <f t="shared" si="6"/>
        <v>0</v>
      </c>
      <c r="O56" s="64">
        <f t="shared" si="5"/>
        <v>0</v>
      </c>
      <c r="P56" s="95">
        <f t="shared" si="5"/>
        <v>0</v>
      </c>
      <c r="Q56" s="268">
        <v>0</v>
      </c>
      <c r="R56" s="269">
        <v>0</v>
      </c>
      <c r="S56" s="278">
        <f>+R56+Q56</f>
        <v>0</v>
      </c>
      <c r="T56" s="13" t="s">
        <v>175</v>
      </c>
    </row>
    <row r="57" spans="1:18" ht="12.75">
      <c r="A57" s="41" t="s">
        <v>40</v>
      </c>
      <c r="B57" s="67"/>
      <c r="C57" s="42"/>
      <c r="D57" s="42"/>
      <c r="E57" s="43"/>
      <c r="F57" s="44"/>
      <c r="G57" s="43"/>
      <c r="H57" s="44"/>
      <c r="I57" s="43"/>
      <c r="J57" s="44"/>
      <c r="K57" s="43"/>
      <c r="L57" s="44"/>
      <c r="M57" s="43"/>
      <c r="N57" s="44"/>
      <c r="O57" s="43"/>
      <c r="P57" s="44"/>
      <c r="Q57" s="43"/>
      <c r="R57" s="248"/>
    </row>
    <row r="58" spans="1:18" ht="12.75">
      <c r="A58" s="34" t="s">
        <v>100</v>
      </c>
      <c r="B58" s="49"/>
      <c r="C58" s="35"/>
      <c r="D58" s="35"/>
      <c r="E58" s="20"/>
      <c r="F58" s="40"/>
      <c r="G58" s="20"/>
      <c r="H58" s="40"/>
      <c r="I58" s="20"/>
      <c r="J58" s="40"/>
      <c r="K58" s="20"/>
      <c r="L58" s="40"/>
      <c r="M58" s="20"/>
      <c r="N58" s="40"/>
      <c r="O58" s="20"/>
      <c r="P58" s="40"/>
      <c r="Q58" s="20"/>
      <c r="R58" s="247"/>
    </row>
    <row r="59" spans="1:18" ht="12.75">
      <c r="A59" s="32" t="s">
        <v>101</v>
      </c>
      <c r="B59" s="49"/>
      <c r="C59" s="134"/>
      <c r="D59" s="33" t="s">
        <v>109</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+E59+G59+I59+K59+M59</f>
        <v>0</v>
      </c>
      <c r="P59" s="40">
        <f>+F59+H59+J59+L59+N59</f>
        <v>0</v>
      </c>
      <c r="Q59" s="20"/>
      <c r="R59" s="247"/>
    </row>
    <row r="60" spans="1:18" ht="12.75" hidden="1">
      <c r="A60" s="32"/>
      <c r="B60" s="49"/>
      <c r="C60" s="134"/>
      <c r="D60" s="33"/>
      <c r="E60" s="20"/>
      <c r="F60" s="40"/>
      <c r="G60" s="20"/>
      <c r="H60" s="40"/>
      <c r="I60" s="20"/>
      <c r="J60" s="40"/>
      <c r="K60" s="20"/>
      <c r="L60" s="40"/>
      <c r="M60" s="20"/>
      <c r="N60" s="40"/>
      <c r="O60" s="20"/>
      <c r="P60" s="40"/>
      <c r="Q60" s="20"/>
      <c r="R60" s="247"/>
    </row>
    <row r="61" spans="1:18" ht="12.75">
      <c r="A61" s="32" t="s">
        <v>105</v>
      </c>
      <c r="B61" s="49"/>
      <c r="C61" s="134"/>
      <c r="D61" s="33" t="s">
        <v>110</v>
      </c>
      <c r="E61" s="20">
        <f>+E59*21</f>
        <v>0</v>
      </c>
      <c r="F61" s="40">
        <f>ROUND($C61*E61*Constants!B$28,0)</f>
        <v>0</v>
      </c>
      <c r="G61" s="20">
        <f>+G59*21</f>
        <v>0</v>
      </c>
      <c r="H61" s="40">
        <f>ROUND($C61*G61*Constants!D$28,0)</f>
        <v>0</v>
      </c>
      <c r="I61" s="20">
        <f>+I59*21</f>
        <v>0</v>
      </c>
      <c r="J61" s="40">
        <f>ROUND($C61*I61*Constants!F$28,0)</f>
        <v>0</v>
      </c>
      <c r="K61" s="20">
        <f>+K59*21</f>
        <v>0</v>
      </c>
      <c r="L61" s="40">
        <f>ROUND($C61*K61*Constants!H$28,0)</f>
        <v>0</v>
      </c>
      <c r="M61" s="20">
        <f>+M59*21</f>
        <v>0</v>
      </c>
      <c r="N61" s="40">
        <f>ROUND($C61*M61*Constants!J$28,0)</f>
        <v>0</v>
      </c>
      <c r="O61" s="20">
        <f aca="true" t="shared" si="7" ref="O61:P64">+E61+G61+I61+K61+M61</f>
        <v>0</v>
      </c>
      <c r="P61" s="40">
        <f t="shared" si="7"/>
        <v>0</v>
      </c>
      <c r="Q61" s="20"/>
      <c r="R61" s="247"/>
    </row>
    <row r="62" spans="1:18" ht="12.75">
      <c r="A62" s="32" t="s">
        <v>106</v>
      </c>
      <c r="B62" s="49"/>
      <c r="C62" s="134"/>
      <c r="D62" s="33" t="s">
        <v>41</v>
      </c>
      <c r="E62" s="20">
        <f>+E59</f>
        <v>0</v>
      </c>
      <c r="F62" s="40">
        <f>ROUND($C62*E62*Constants!B$28,0)</f>
        <v>0</v>
      </c>
      <c r="G62" s="20">
        <f>+G59</f>
        <v>0</v>
      </c>
      <c r="H62" s="40">
        <f>ROUND($C62*G62*Constants!D$28,0)</f>
        <v>0</v>
      </c>
      <c r="I62" s="20">
        <f>+I59</f>
        <v>0</v>
      </c>
      <c r="J62" s="40">
        <f>ROUND($C62*I62*Constants!F$28,0)</f>
        <v>0</v>
      </c>
      <c r="K62" s="20">
        <f>+K59</f>
        <v>0</v>
      </c>
      <c r="L62" s="40">
        <f>ROUND($C62*K62*Constants!H$28,0)</f>
        <v>0</v>
      </c>
      <c r="M62" s="20">
        <f>+M59</f>
        <v>0</v>
      </c>
      <c r="N62" s="40">
        <f>ROUND($C62*M62*Constants!J$28,0)</f>
        <v>0</v>
      </c>
      <c r="O62" s="20">
        <f t="shared" si="7"/>
        <v>0</v>
      </c>
      <c r="P62" s="40">
        <f t="shared" si="7"/>
        <v>0</v>
      </c>
      <c r="Q62" s="20"/>
      <c r="R62" s="247"/>
    </row>
    <row r="63" spans="1:18" ht="12.75">
      <c r="A63" s="32" t="s">
        <v>107</v>
      </c>
      <c r="B63" s="49"/>
      <c r="C63" s="134"/>
      <c r="D63" s="33" t="s">
        <v>93</v>
      </c>
      <c r="E63" s="20">
        <f>+E61</f>
        <v>0</v>
      </c>
      <c r="F63" s="40">
        <f>ROUND($C63*E63*Constants!B$28,0)</f>
        <v>0</v>
      </c>
      <c r="G63" s="20">
        <f>+G61</f>
        <v>0</v>
      </c>
      <c r="H63" s="40">
        <f>ROUND($C63*G63*Constants!D$28,0)</f>
        <v>0</v>
      </c>
      <c r="I63" s="20">
        <f>+I61</f>
        <v>0</v>
      </c>
      <c r="J63" s="40">
        <f>ROUND($C63*I63*Constants!F$28,0)</f>
        <v>0</v>
      </c>
      <c r="K63" s="20">
        <f>+K61</f>
        <v>0</v>
      </c>
      <c r="L63" s="40">
        <f>ROUND($C63*K63*Constants!H$28,0)</f>
        <v>0</v>
      </c>
      <c r="M63" s="20">
        <f>+M61</f>
        <v>0</v>
      </c>
      <c r="N63" s="40">
        <f>ROUND($C63*M63*Constants!J$28,0)</f>
        <v>0</v>
      </c>
      <c r="O63" s="20">
        <f t="shared" si="7"/>
        <v>0</v>
      </c>
      <c r="P63" s="40">
        <f t="shared" si="7"/>
        <v>0</v>
      </c>
      <c r="Q63" s="20"/>
      <c r="R63" s="247"/>
    </row>
    <row r="64" spans="1:18" ht="12.75">
      <c r="A64" s="32" t="s">
        <v>116</v>
      </c>
      <c r="B64" s="49"/>
      <c r="C64" s="134"/>
      <c r="D64" s="33" t="s">
        <v>111</v>
      </c>
      <c r="E64" s="20">
        <f>+E59</f>
        <v>0</v>
      </c>
      <c r="F64" s="40">
        <f>ROUND($C64*E64*Constants!B$28,0)</f>
        <v>0</v>
      </c>
      <c r="G64" s="20">
        <f>+G59</f>
        <v>0</v>
      </c>
      <c r="H64" s="40">
        <f>ROUND($C64*G64*Constants!D$28,0)</f>
        <v>0</v>
      </c>
      <c r="I64" s="20">
        <f>+I59</f>
        <v>0</v>
      </c>
      <c r="J64" s="40">
        <f>ROUND($C64*I64*Constants!F$28,0)</f>
        <v>0</v>
      </c>
      <c r="K64" s="20">
        <f>+K59</f>
        <v>0</v>
      </c>
      <c r="L64" s="40">
        <f>ROUND($C64*K64*Constants!H$28,0)</f>
        <v>0</v>
      </c>
      <c r="M64" s="20">
        <f>+M59</f>
        <v>0</v>
      </c>
      <c r="N64" s="40">
        <f>ROUND($C64*M64*Constants!J$28,0)</f>
        <v>0</v>
      </c>
      <c r="O64" s="20">
        <f t="shared" si="7"/>
        <v>0</v>
      </c>
      <c r="P64" s="40">
        <f t="shared" si="7"/>
        <v>0</v>
      </c>
      <c r="Q64" s="20"/>
      <c r="R64" s="247"/>
    </row>
    <row r="65" spans="1:18" ht="12.75">
      <c r="A65" s="32"/>
      <c r="B65" s="49"/>
      <c r="C65" s="134"/>
      <c r="D65" s="33"/>
      <c r="E65" s="20"/>
      <c r="F65" s="40"/>
      <c r="G65" s="20"/>
      <c r="H65" s="40"/>
      <c r="I65" s="20"/>
      <c r="J65" s="40"/>
      <c r="K65" s="20"/>
      <c r="L65" s="40"/>
      <c r="M65" s="20"/>
      <c r="N65" s="40"/>
      <c r="O65" s="20"/>
      <c r="P65" s="40"/>
      <c r="Q65" s="20"/>
      <c r="R65" s="247"/>
    </row>
    <row r="66" spans="1:18" ht="12.75">
      <c r="A66" s="32" t="s">
        <v>112</v>
      </c>
      <c r="B66" s="49"/>
      <c r="C66" s="134"/>
      <c r="D66" s="33"/>
      <c r="E66" s="20"/>
      <c r="F66" s="40"/>
      <c r="G66" s="20"/>
      <c r="H66" s="40"/>
      <c r="I66" s="20"/>
      <c r="J66" s="40"/>
      <c r="K66" s="20"/>
      <c r="L66" s="40"/>
      <c r="M66" s="20"/>
      <c r="N66" s="40"/>
      <c r="O66" s="20"/>
      <c r="P66" s="40"/>
      <c r="Q66" s="20"/>
      <c r="R66" s="247"/>
    </row>
    <row r="67" spans="1:18" ht="12.75">
      <c r="A67" s="32" t="s">
        <v>108</v>
      </c>
      <c r="B67" s="49"/>
      <c r="C67" s="134"/>
      <c r="D67" s="33" t="s">
        <v>111</v>
      </c>
      <c r="E67" s="20">
        <f>+E52+E51</f>
        <v>0</v>
      </c>
      <c r="F67" s="40">
        <f>ROUND($C67*E67*Constants!B$28,0)</f>
        <v>0</v>
      </c>
      <c r="G67" s="20">
        <f>+G52+G51</f>
        <v>0</v>
      </c>
      <c r="H67" s="40">
        <f>ROUND($C67*G67*Constants!D$28,0)</f>
        <v>0</v>
      </c>
      <c r="I67" s="20">
        <f>+I52+I51</f>
        <v>0</v>
      </c>
      <c r="J67" s="40">
        <f>ROUND($C67*I67*Constants!F$28,0)</f>
        <v>0</v>
      </c>
      <c r="K67" s="20">
        <f>+K52+K51</f>
        <v>0</v>
      </c>
      <c r="L67" s="40">
        <f>ROUND($C67*K67*Constants!H$28,0)</f>
        <v>0</v>
      </c>
      <c r="M67" s="20">
        <f>+M52+M51</f>
        <v>0</v>
      </c>
      <c r="N67" s="40">
        <f>ROUND($C67*M67*Constants!J$28,0)</f>
        <v>0</v>
      </c>
      <c r="O67" s="20">
        <f>+E67+G67+I67+K67+M67</f>
        <v>0</v>
      </c>
      <c r="P67" s="40">
        <f>+F67+H67+J67+L67+N67</f>
        <v>0</v>
      </c>
      <c r="Q67" s="20"/>
      <c r="R67" s="247"/>
    </row>
    <row r="68" spans="1:20" ht="13.5" thickBot="1">
      <c r="A68" s="45" t="s">
        <v>42</v>
      </c>
      <c r="B68" s="46"/>
      <c r="C68" s="47"/>
      <c r="D68" s="47"/>
      <c r="E68" s="65"/>
      <c r="F68" s="95">
        <f>SUM(F57:F67)</f>
        <v>0</v>
      </c>
      <c r="G68" s="65"/>
      <c r="H68" s="95">
        <f>SUM(H57:H67)</f>
        <v>0</v>
      </c>
      <c r="I68" s="65"/>
      <c r="J68" s="95">
        <f>SUM(J57:J67)</f>
        <v>0</v>
      </c>
      <c r="K68" s="65"/>
      <c r="L68" s="95">
        <f>SUM(L57:L67)</f>
        <v>0</v>
      </c>
      <c r="M68" s="65"/>
      <c r="N68" s="95">
        <f>SUM(N57:N67)</f>
        <v>0</v>
      </c>
      <c r="O68" s="64"/>
      <c r="P68" s="95">
        <f>+F68+H68+J68+L68+N68</f>
        <v>0</v>
      </c>
      <c r="Q68" s="268">
        <v>0</v>
      </c>
      <c r="R68" s="269">
        <v>0</v>
      </c>
      <c r="S68" s="278">
        <f>+R68+Q68</f>
        <v>0</v>
      </c>
      <c r="T68" s="13" t="s">
        <v>175</v>
      </c>
    </row>
    <row r="69" spans="1:18" ht="12.75">
      <c r="A69" s="41" t="s">
        <v>70</v>
      </c>
      <c r="B69" s="67"/>
      <c r="C69" s="42"/>
      <c r="D69" s="42"/>
      <c r="E69" s="43"/>
      <c r="F69" s="44"/>
      <c r="G69" s="43"/>
      <c r="H69" s="44"/>
      <c r="I69" s="43"/>
      <c r="J69" s="44"/>
      <c r="K69" s="43"/>
      <c r="L69" s="44"/>
      <c r="M69" s="43"/>
      <c r="N69" s="44"/>
      <c r="O69" s="43"/>
      <c r="P69" s="44"/>
      <c r="Q69" s="43"/>
      <c r="R69" s="248"/>
    </row>
    <row r="70" spans="1:18" ht="12.75">
      <c r="A70" s="34" t="s">
        <v>73</v>
      </c>
      <c r="B70" s="49"/>
      <c r="C70" s="35"/>
      <c r="D70" s="35"/>
      <c r="E70" s="20"/>
      <c r="F70" s="40"/>
      <c r="G70" s="20"/>
      <c r="H70" s="40"/>
      <c r="I70" s="20"/>
      <c r="J70" s="40"/>
      <c r="K70" s="20"/>
      <c r="L70" s="40"/>
      <c r="M70" s="20"/>
      <c r="N70" s="40"/>
      <c r="O70" s="20"/>
      <c r="P70" s="40"/>
      <c r="Q70" s="20"/>
      <c r="R70" s="247"/>
    </row>
    <row r="71" spans="1:18" ht="12.75">
      <c r="A71" s="32" t="s">
        <v>74</v>
      </c>
      <c r="B71" s="49"/>
      <c r="C71" s="134">
        <f>'Tourism and Conservation'!C71</f>
        <v>0</v>
      </c>
      <c r="D71" s="33" t="str">
        <f>'Tourism and Conservation'!D71</f>
        <v>/month</v>
      </c>
      <c r="E71" s="20"/>
      <c r="F71" s="40">
        <f>ROUND($C71*E71*Constants!B$28,0)</f>
        <v>0</v>
      </c>
      <c r="G71" s="20"/>
      <c r="H71" s="40">
        <f>ROUND($C71*G71*Constants!D$28,0)</f>
        <v>0</v>
      </c>
      <c r="I71" s="20"/>
      <c r="J71" s="40">
        <f>ROUND($C71*I71*Constants!F$28,0)</f>
        <v>0</v>
      </c>
      <c r="K71" s="20"/>
      <c r="L71" s="40">
        <f>ROUND($C71*K71*Constants!H$28,0)</f>
        <v>0</v>
      </c>
      <c r="M71" s="20"/>
      <c r="N71" s="40">
        <f>ROUND($C71*M71*Constants!J$28,0)</f>
        <v>0</v>
      </c>
      <c r="O71" s="20">
        <f aca="true" t="shared" si="8" ref="O71:P80">+E71+G71+I71+K71+M71</f>
        <v>0</v>
      </c>
      <c r="P71" s="40">
        <f t="shared" si="8"/>
        <v>0</v>
      </c>
      <c r="Q71" s="20"/>
      <c r="R71" s="247"/>
    </row>
    <row r="72" spans="1:18" ht="12.75">
      <c r="A72" s="32" t="s">
        <v>47</v>
      </c>
      <c r="B72" s="49"/>
      <c r="C72" s="134">
        <f>'Tourism and Conservation'!C72</f>
        <v>0</v>
      </c>
      <c r="D72" s="33" t="str">
        <f>'Tourism and Conservation'!D72</f>
        <v>/personmonth</v>
      </c>
      <c r="E72" s="20">
        <f>SUM(E27:E32)</f>
        <v>0</v>
      </c>
      <c r="F72" s="40">
        <f>ROUND($C72*E72*Constants!B$28,0)</f>
        <v>0</v>
      </c>
      <c r="G72" s="20">
        <f>SUM(G27:G32)</f>
        <v>0</v>
      </c>
      <c r="H72" s="40">
        <f>ROUND($C72*G72*Constants!D$28,0)</f>
        <v>0</v>
      </c>
      <c r="I72" s="20"/>
      <c r="J72" s="40">
        <f>ROUND($C72*I72*Constants!F$28,0)</f>
        <v>0</v>
      </c>
      <c r="K72" s="20">
        <f>SUM(K27:K32)</f>
        <v>0</v>
      </c>
      <c r="L72" s="40">
        <f>ROUND($C72*K72*Constants!H$28,0)</f>
        <v>0</v>
      </c>
      <c r="M72" s="20"/>
      <c r="N72" s="40">
        <f>ROUND($C72*M72*Constants!J$28,0)</f>
        <v>0</v>
      </c>
      <c r="O72" s="20">
        <f t="shared" si="8"/>
        <v>0</v>
      </c>
      <c r="P72" s="40">
        <f t="shared" si="8"/>
        <v>0</v>
      </c>
      <c r="Q72" s="20"/>
      <c r="R72" s="247"/>
    </row>
    <row r="73" spans="1:18" ht="12.75">
      <c r="A73" s="32" t="s">
        <v>48</v>
      </c>
      <c r="B73" s="49"/>
      <c r="C73" s="134">
        <f>'Tourism and Conservation'!C73</f>
        <v>0</v>
      </c>
      <c r="D73" s="33" t="str">
        <f>'Tourism and Conservation'!D73</f>
        <v>/personmonth</v>
      </c>
      <c r="E73" s="20">
        <f>E72</f>
        <v>0</v>
      </c>
      <c r="F73" s="40">
        <f>ROUND($C73*E73*Constants!B$28,0)</f>
        <v>0</v>
      </c>
      <c r="G73" s="20">
        <f>G72</f>
        <v>0</v>
      </c>
      <c r="H73" s="40">
        <f>ROUND($C73*G73*Constants!D$28,0)</f>
        <v>0</v>
      </c>
      <c r="I73" s="20">
        <f>I72</f>
        <v>0</v>
      </c>
      <c r="J73" s="40">
        <f>ROUND($C73*I73*Constants!F$28,0)</f>
        <v>0</v>
      </c>
      <c r="K73" s="20">
        <f>K72</f>
        <v>0</v>
      </c>
      <c r="L73" s="40">
        <f>ROUND($C73*K73*Constants!H$28,0)</f>
        <v>0</v>
      </c>
      <c r="M73" s="20">
        <f>M72</f>
        <v>0</v>
      </c>
      <c r="N73" s="40">
        <f>ROUND($C73*M73*Constants!J$28,0)</f>
        <v>0</v>
      </c>
      <c r="O73" s="20">
        <f t="shared" si="8"/>
        <v>0</v>
      </c>
      <c r="P73" s="40">
        <f t="shared" si="8"/>
        <v>0</v>
      </c>
      <c r="Q73" s="20"/>
      <c r="R73" s="247"/>
    </row>
    <row r="74" spans="1:18" ht="12.75">
      <c r="A74" s="32" t="s">
        <v>44</v>
      </c>
      <c r="B74" s="49"/>
      <c r="C74" s="134">
        <f>'Tourism and Conservation'!C74</f>
        <v>0</v>
      </c>
      <c r="D74" s="33" t="str">
        <f>'Tourism and Conservation'!D74</f>
        <v>/personmonth</v>
      </c>
      <c r="E74" s="20">
        <f>+E72</f>
        <v>0</v>
      </c>
      <c r="F74" s="40">
        <f>ROUND($C74*E74*Constants!B$28,0)</f>
        <v>0</v>
      </c>
      <c r="G74" s="20">
        <f>+G72</f>
        <v>0</v>
      </c>
      <c r="H74" s="40">
        <f>ROUND($C74*G74*Constants!D$28,0)</f>
        <v>0</v>
      </c>
      <c r="I74" s="20">
        <f>+I72</f>
        <v>0</v>
      </c>
      <c r="J74" s="40">
        <f>ROUND($C74*I74*Constants!F$28,0)</f>
        <v>0</v>
      </c>
      <c r="K74" s="20">
        <f>+K72</f>
        <v>0</v>
      </c>
      <c r="L74" s="40">
        <f>ROUND($C74*K74*Constants!H$28,0)</f>
        <v>0</v>
      </c>
      <c r="M74" s="20">
        <f>+M72</f>
        <v>0</v>
      </c>
      <c r="N74" s="40">
        <f>ROUND($C74*M74*Constants!J$28,0)</f>
        <v>0</v>
      </c>
      <c r="O74" s="20">
        <f t="shared" si="8"/>
        <v>0</v>
      </c>
      <c r="P74" s="40">
        <f t="shared" si="8"/>
        <v>0</v>
      </c>
      <c r="Q74" s="20"/>
      <c r="R74" s="247"/>
    </row>
    <row r="75" spans="1:18" ht="12.75">
      <c r="A75" s="32" t="s">
        <v>75</v>
      </c>
      <c r="B75" s="49"/>
      <c r="C75" s="134">
        <f>'Tourism and Conservation'!C75</f>
        <v>0</v>
      </c>
      <c r="D75" s="33" t="str">
        <f>'Tourism and Conservation'!D75</f>
        <v>/month</v>
      </c>
      <c r="E75" s="20"/>
      <c r="F75" s="40">
        <f>ROUND($C75*E75*Constants!B$28,0)</f>
        <v>0</v>
      </c>
      <c r="G75" s="20"/>
      <c r="H75" s="40">
        <f>ROUND($C75*G75*Constants!D$28,0)</f>
        <v>0</v>
      </c>
      <c r="I75" s="20"/>
      <c r="J75" s="40">
        <f>ROUND($C75*I75*Constants!F$28,0)</f>
        <v>0</v>
      </c>
      <c r="K75" s="20"/>
      <c r="L75" s="40">
        <f>ROUND($C75*K75*Constants!H$28,0)</f>
        <v>0</v>
      </c>
      <c r="M75" s="20"/>
      <c r="N75" s="40">
        <f>ROUND($C75*M75*Constants!J$28,0)</f>
        <v>0</v>
      </c>
      <c r="O75" s="20">
        <f t="shared" si="8"/>
        <v>0</v>
      </c>
      <c r="P75" s="40">
        <f t="shared" si="8"/>
        <v>0</v>
      </c>
      <c r="Q75" s="20"/>
      <c r="R75" s="247"/>
    </row>
    <row r="76" spans="1:18" ht="12.75">
      <c r="A76" s="32" t="s">
        <v>49</v>
      </c>
      <c r="B76" s="49"/>
      <c r="C76" s="134">
        <f>'Tourism and Conservation'!C76</f>
        <v>0</v>
      </c>
      <c r="D76" s="33" t="str">
        <f>'Tourism and Conservation'!D76</f>
        <v>/month</v>
      </c>
      <c r="E76" s="20"/>
      <c r="F76" s="40">
        <f>ROUND($C76*E76*Constants!B$28,0)</f>
        <v>0</v>
      </c>
      <c r="G76" s="20"/>
      <c r="H76" s="40">
        <f>ROUND($C76*G76*Constants!D$28,0)</f>
        <v>0</v>
      </c>
      <c r="I76" s="20"/>
      <c r="J76" s="40">
        <f>ROUND($C76*I76*Constants!F$28,0)</f>
        <v>0</v>
      </c>
      <c r="K76" s="20"/>
      <c r="L76" s="40">
        <f>ROUND($C76*K76*Constants!H$28,0)</f>
        <v>0</v>
      </c>
      <c r="M76" s="20"/>
      <c r="N76" s="40">
        <f>ROUND($C76*M76*Constants!J$28,0)</f>
        <v>0</v>
      </c>
      <c r="O76" s="20">
        <f t="shared" si="8"/>
        <v>0</v>
      </c>
      <c r="P76" s="40">
        <f t="shared" si="8"/>
        <v>0</v>
      </c>
      <c r="Q76" s="20"/>
      <c r="R76" s="247"/>
    </row>
    <row r="77" spans="1:18" ht="12.75">
      <c r="A77" s="32" t="s">
        <v>43</v>
      </c>
      <c r="B77" s="49"/>
      <c r="C77" s="134">
        <f>'Tourism and Conservation'!C77</f>
        <v>0</v>
      </c>
      <c r="D77" s="33" t="str">
        <f>'Tourism and Conservation'!D77</f>
        <v>/month</v>
      </c>
      <c r="E77" s="20"/>
      <c r="F77" s="40">
        <f>ROUND($C77*E77*Constants!B$28,0)</f>
        <v>0</v>
      </c>
      <c r="G77" s="20"/>
      <c r="H77" s="40">
        <f>ROUND($C77*G77*Constants!D$28,0)</f>
        <v>0</v>
      </c>
      <c r="I77" s="20"/>
      <c r="J77" s="40">
        <f>ROUND($C77*I77*Constants!F$28,0)</f>
        <v>0</v>
      </c>
      <c r="K77" s="20"/>
      <c r="L77" s="40">
        <f>ROUND($C77*K77*Constants!H$28,0)</f>
        <v>0</v>
      </c>
      <c r="M77" s="20"/>
      <c r="N77" s="40">
        <f>ROUND($C77*M77*Constants!J$28,0)</f>
        <v>0</v>
      </c>
      <c r="O77" s="20">
        <f t="shared" si="8"/>
        <v>0</v>
      </c>
      <c r="P77" s="40">
        <f t="shared" si="8"/>
        <v>0</v>
      </c>
      <c r="Q77" s="20"/>
      <c r="R77" s="247"/>
    </row>
    <row r="78" spans="1:18" ht="12.75">
      <c r="A78" s="32" t="s">
        <v>114</v>
      </c>
      <c r="B78" s="49"/>
      <c r="C78" s="134">
        <f>'Tourism and Conservation'!C78</f>
        <v>0</v>
      </c>
      <c r="D78" s="33" t="str">
        <f>'Tourism and Conservation'!D78</f>
        <v>/year</v>
      </c>
      <c r="E78" s="20"/>
      <c r="F78" s="40">
        <f>ROUND($C78*E78*Constants!B$28,0)</f>
        <v>0</v>
      </c>
      <c r="G78" s="20"/>
      <c r="H78" s="40">
        <f>ROUND($C78*G78*Constants!D$28,0)</f>
        <v>0</v>
      </c>
      <c r="I78" s="20"/>
      <c r="J78" s="40">
        <f>ROUND($C78*I78*Constants!F$28,0)</f>
        <v>0</v>
      </c>
      <c r="K78" s="20"/>
      <c r="L78" s="40">
        <f>ROUND($C78*K78*Constants!H$28,0)</f>
        <v>0</v>
      </c>
      <c r="M78" s="20"/>
      <c r="N78" s="40">
        <f>ROUND($C78*M78*Constants!J$28,0)</f>
        <v>0</v>
      </c>
      <c r="O78" s="20">
        <f t="shared" si="8"/>
        <v>0</v>
      </c>
      <c r="P78" s="40">
        <f t="shared" si="8"/>
        <v>0</v>
      </c>
      <c r="Q78" s="20"/>
      <c r="R78" s="247"/>
    </row>
    <row r="79" spans="1:18" ht="12.75">
      <c r="A79" s="32" t="s">
        <v>45</v>
      </c>
      <c r="B79" s="49" t="s">
        <v>50</v>
      </c>
      <c r="C79" s="134">
        <f>'Tourism and Conservation'!C79</f>
        <v>0</v>
      </c>
      <c r="D79" s="33" t="str">
        <f>'Tourism and Conservation'!D79</f>
        <v>/salary</v>
      </c>
      <c r="E79" s="20"/>
      <c r="F79" s="40">
        <f>ROUND($C79*E79,0)</f>
        <v>0</v>
      </c>
      <c r="G79" s="20"/>
      <c r="H79" s="40">
        <f>ROUND($C79*G79,0)</f>
        <v>0</v>
      </c>
      <c r="I79" s="20"/>
      <c r="J79" s="40">
        <f>ROUND($C79*I79,0)</f>
        <v>0</v>
      </c>
      <c r="K79" s="20"/>
      <c r="L79" s="40">
        <f>ROUND($C79*K79,0)</f>
        <v>0</v>
      </c>
      <c r="M79" s="20"/>
      <c r="N79" s="40">
        <f>ROUND($C79*M79,0)</f>
        <v>0</v>
      </c>
      <c r="O79" s="20">
        <f t="shared" si="8"/>
        <v>0</v>
      </c>
      <c r="P79" s="40">
        <f t="shared" si="8"/>
        <v>0</v>
      </c>
      <c r="Q79" s="20"/>
      <c r="R79" s="247"/>
    </row>
    <row r="80" spans="1:18" ht="12.75">
      <c r="A80" s="32" t="s">
        <v>46</v>
      </c>
      <c r="B80" s="49" t="s">
        <v>50</v>
      </c>
      <c r="C80" s="134">
        <f>'Tourism and Conservation'!C80</f>
        <v>0</v>
      </c>
      <c r="D80" s="33" t="str">
        <f>'Tourism and Conservation'!D80</f>
        <v>/trip</v>
      </c>
      <c r="E80" s="20"/>
      <c r="F80" s="40">
        <f>ROUND($C80*E80*Constants!B$28,0)</f>
        <v>0</v>
      </c>
      <c r="G80" s="20"/>
      <c r="H80" s="40">
        <f>ROUND($C80*G80*Constants!D$28,0)</f>
        <v>0</v>
      </c>
      <c r="I80" s="20"/>
      <c r="J80" s="40">
        <f>ROUND($C80*I80*Constants!F$28,0)</f>
        <v>0</v>
      </c>
      <c r="K80" s="20"/>
      <c r="L80" s="40">
        <f>ROUND($C80*K80*Constants!H$28,0)</f>
        <v>0</v>
      </c>
      <c r="M80" s="20"/>
      <c r="N80" s="40">
        <f>ROUND($C80*M80*Constants!J$28,0)</f>
        <v>0</v>
      </c>
      <c r="O80" s="20">
        <f t="shared" si="8"/>
        <v>0</v>
      </c>
      <c r="P80" s="40">
        <f t="shared" si="8"/>
        <v>0</v>
      </c>
      <c r="Q80" s="20"/>
      <c r="R80" s="247"/>
    </row>
    <row r="81" spans="1:20" ht="12.75">
      <c r="A81" s="32"/>
      <c r="B81" s="49"/>
      <c r="C81" s="35"/>
      <c r="D81" s="33"/>
      <c r="E81" s="20"/>
      <c r="F81" s="40"/>
      <c r="G81" s="20"/>
      <c r="H81" s="40"/>
      <c r="I81" s="20"/>
      <c r="J81" s="40"/>
      <c r="K81" s="20"/>
      <c r="L81" s="40"/>
      <c r="M81" s="20"/>
      <c r="N81" s="40"/>
      <c r="O81" s="20"/>
      <c r="P81" s="40"/>
      <c r="Q81" s="20"/>
      <c r="R81" s="247"/>
      <c r="S81" s="278">
        <f>+R81+Q81</f>
        <v>0</v>
      </c>
      <c r="T81" s="13" t="s">
        <v>175</v>
      </c>
    </row>
    <row r="82" spans="1:20" ht="13.5" thickBot="1">
      <c r="A82" s="45" t="s">
        <v>51</v>
      </c>
      <c r="B82" s="46"/>
      <c r="C82" s="47"/>
      <c r="D82" s="47"/>
      <c r="E82" s="65"/>
      <c r="F82" s="95">
        <f>SUM(F70:F81)</f>
        <v>0</v>
      </c>
      <c r="G82" s="65"/>
      <c r="H82" s="95">
        <f>SUM(H70:H81)</f>
        <v>0</v>
      </c>
      <c r="I82" s="65"/>
      <c r="J82" s="95">
        <f>SUM(J70:J81)</f>
        <v>0</v>
      </c>
      <c r="K82" s="65"/>
      <c r="L82" s="95">
        <f>SUM(L70:L81)</f>
        <v>0</v>
      </c>
      <c r="M82" s="65"/>
      <c r="N82" s="95">
        <f>SUM(N70:N81)</f>
        <v>0</v>
      </c>
      <c r="O82" s="64"/>
      <c r="P82" s="95">
        <f>+F82+H82+J82+L82+N82</f>
        <v>0</v>
      </c>
      <c r="Q82" s="268">
        <v>0</v>
      </c>
      <c r="R82" s="269">
        <v>0</v>
      </c>
      <c r="S82" s="278">
        <f>+R82+Q82</f>
        <v>0</v>
      </c>
      <c r="T82" s="13" t="s">
        <v>175</v>
      </c>
    </row>
    <row r="83" spans="1:20" s="54" customFormat="1" ht="13.5" thickBot="1">
      <c r="A83" s="68" t="s">
        <v>77</v>
      </c>
      <c r="B83" s="57"/>
      <c r="C83" s="58"/>
      <c r="D83" s="58"/>
      <c r="E83" s="26"/>
      <c r="F83" s="97">
        <f>+F34+F38+F56+F68+F82</f>
        <v>0</v>
      </c>
      <c r="G83" s="26"/>
      <c r="H83" s="97">
        <f>+H34+H38+H56+H68+H82</f>
        <v>0</v>
      </c>
      <c r="I83" s="26"/>
      <c r="J83" s="97">
        <f>+J34+J38+J56+J68+J82</f>
        <v>0</v>
      </c>
      <c r="K83" s="26"/>
      <c r="L83" s="97">
        <f>+L34+L38+L56+L68+L82</f>
        <v>0</v>
      </c>
      <c r="M83" s="26"/>
      <c r="N83" s="97">
        <f>+N34+N38+N56+N68+N82</f>
        <v>0</v>
      </c>
      <c r="O83" s="17"/>
      <c r="P83" s="97">
        <f>+F83+H83+J83+L83+N83</f>
        <v>0</v>
      </c>
      <c r="Q83" s="272">
        <f>+Q82+Q68+Q56+Q38+Q34</f>
        <v>0</v>
      </c>
      <c r="R83" s="273">
        <f>+R82+R68+R56+R38+R34</f>
        <v>0</v>
      </c>
      <c r="S83" s="278"/>
      <c r="T83" s="13"/>
    </row>
    <row r="84" spans="1:18" ht="12.75">
      <c r="A84" s="41" t="s">
        <v>76</v>
      </c>
      <c r="B84" s="69"/>
      <c r="C84" s="42"/>
      <c r="D84" s="42"/>
      <c r="E84" s="43"/>
      <c r="F84" s="44"/>
      <c r="G84" s="43"/>
      <c r="H84" s="44"/>
      <c r="I84" s="43"/>
      <c r="J84" s="44"/>
      <c r="K84" s="43"/>
      <c r="L84" s="44"/>
      <c r="M84" s="43"/>
      <c r="N84" s="44"/>
      <c r="O84" s="43"/>
      <c r="P84" s="44"/>
      <c r="Q84" s="43"/>
      <c r="R84" s="248"/>
    </row>
    <row r="85" spans="1:20" ht="12.75">
      <c r="A85" s="52"/>
      <c r="B85" s="63"/>
      <c r="C85" s="53">
        <f>+Policy!C84</f>
        <v>0</v>
      </c>
      <c r="D85" s="35" t="s">
        <v>85</v>
      </c>
      <c r="E85" s="85">
        <f>F83</f>
        <v>0</v>
      </c>
      <c r="F85" s="96">
        <f>ROUND($C85*E85,0)</f>
        <v>0</v>
      </c>
      <c r="G85" s="85">
        <f>H83</f>
        <v>0</v>
      </c>
      <c r="H85" s="96">
        <f>ROUND($C85*G85,0)</f>
        <v>0</v>
      </c>
      <c r="I85" s="85">
        <f>J83</f>
        <v>0</v>
      </c>
      <c r="J85" s="96">
        <f>ROUND($C85*I85,0)</f>
        <v>0</v>
      </c>
      <c r="K85" s="85">
        <f>L83</f>
        <v>0</v>
      </c>
      <c r="L85" s="96">
        <f>ROUND($C85*K85,0)</f>
        <v>0</v>
      </c>
      <c r="M85" s="85">
        <f>N83</f>
        <v>0</v>
      </c>
      <c r="N85" s="96">
        <f>ROUND($C85*M85,0)</f>
        <v>0</v>
      </c>
      <c r="O85" s="85"/>
      <c r="P85" s="96">
        <f>+F85+H85+J85+L85+N85</f>
        <v>0</v>
      </c>
      <c r="Q85" s="85"/>
      <c r="R85" s="249"/>
      <c r="S85" s="278">
        <f>+R85+Q85</f>
        <v>0</v>
      </c>
      <c r="T85" s="13" t="s">
        <v>175</v>
      </c>
    </row>
    <row r="86" spans="1:18" ht="13.5" thickBot="1">
      <c r="A86" s="45" t="s">
        <v>78</v>
      </c>
      <c r="B86" s="46"/>
      <c r="C86" s="47"/>
      <c r="D86" s="47"/>
      <c r="E86" s="65"/>
      <c r="F86" s="95">
        <f>F85</f>
        <v>0</v>
      </c>
      <c r="G86" s="65"/>
      <c r="H86" s="95">
        <f>H85</f>
        <v>0</v>
      </c>
      <c r="I86" s="65"/>
      <c r="J86" s="95">
        <f>J85</f>
        <v>0</v>
      </c>
      <c r="K86" s="65"/>
      <c r="L86" s="95">
        <f>L85</f>
        <v>0</v>
      </c>
      <c r="M86" s="65"/>
      <c r="N86" s="95">
        <f>N85</f>
        <v>0</v>
      </c>
      <c r="O86" s="64"/>
      <c r="P86" s="95">
        <f>+F86+H86+J86+L86+N86</f>
        <v>0</v>
      </c>
      <c r="Q86" s="268">
        <v>0</v>
      </c>
      <c r="R86" s="269">
        <v>0</v>
      </c>
    </row>
    <row r="87" spans="1:18" ht="12.75">
      <c r="A87" s="41" t="s">
        <v>71</v>
      </c>
      <c r="B87" s="59"/>
      <c r="C87" s="42"/>
      <c r="D87" s="42"/>
      <c r="E87" s="43"/>
      <c r="F87" s="44"/>
      <c r="G87" s="43"/>
      <c r="H87" s="44"/>
      <c r="I87" s="43"/>
      <c r="J87" s="44"/>
      <c r="K87" s="43"/>
      <c r="L87" s="44"/>
      <c r="M87" s="43"/>
      <c r="N87" s="44"/>
      <c r="O87" s="43"/>
      <c r="P87" s="44"/>
      <c r="Q87" s="43"/>
      <c r="R87" s="248"/>
    </row>
    <row r="88" spans="1:18" ht="12.75">
      <c r="A88" s="52"/>
      <c r="B88" s="60"/>
      <c r="C88" s="53"/>
      <c r="D88" s="35"/>
      <c r="E88" s="20"/>
      <c r="F88" s="96">
        <v>0</v>
      </c>
      <c r="G88" s="20"/>
      <c r="H88" s="40"/>
      <c r="I88" s="20"/>
      <c r="J88" s="40"/>
      <c r="K88" s="20"/>
      <c r="L88" s="40"/>
      <c r="M88" s="20"/>
      <c r="N88" s="40"/>
      <c r="O88" s="20"/>
      <c r="P88" s="96">
        <f>+F88+H88+J88+L88+N88</f>
        <v>0</v>
      </c>
      <c r="Q88" s="20"/>
      <c r="R88" s="247"/>
    </row>
    <row r="89" spans="1:20" ht="12.75">
      <c r="A89" s="32" t="s">
        <v>65</v>
      </c>
      <c r="B89" s="61"/>
      <c r="C89" s="3"/>
      <c r="D89" s="55" t="s">
        <v>52</v>
      </c>
      <c r="E89" s="20"/>
      <c r="F89" s="40">
        <f>ROUND($F88*$C89*Constants!B$31,0)</f>
        <v>0</v>
      </c>
      <c r="G89" s="20"/>
      <c r="H89" s="96">
        <f>ROUND($F88*$C89*Constants!D$31,0)</f>
        <v>0</v>
      </c>
      <c r="I89" s="20"/>
      <c r="J89" s="96">
        <f>ROUND($F88*$C89*Constants!F$31,0)</f>
        <v>0</v>
      </c>
      <c r="K89" s="20"/>
      <c r="L89" s="96">
        <f>ROUND($F88*$C89*Constants!H$31,0)</f>
        <v>0</v>
      </c>
      <c r="M89" s="20"/>
      <c r="N89" s="96">
        <f>ROUND($F88*$C89*Constants!J$31,0)</f>
        <v>0</v>
      </c>
      <c r="O89" s="20"/>
      <c r="P89" s="40">
        <f>+F89+H89+J89+L89+N89</f>
        <v>0</v>
      </c>
      <c r="Q89" s="20"/>
      <c r="R89" s="247"/>
      <c r="S89" s="278">
        <f>+R89+Q89</f>
        <v>0</v>
      </c>
      <c r="T89" s="13" t="s">
        <v>175</v>
      </c>
    </row>
    <row r="90" spans="1:18" ht="13.5" thickBot="1">
      <c r="A90" s="45" t="s">
        <v>53</v>
      </c>
      <c r="B90" s="46"/>
      <c r="C90" s="47"/>
      <c r="D90" s="47"/>
      <c r="E90" s="65"/>
      <c r="F90" s="95">
        <f>SUM(F88:F89)</f>
        <v>0</v>
      </c>
      <c r="G90" s="65"/>
      <c r="H90" s="95">
        <f>SUM(H88:H89)</f>
        <v>0</v>
      </c>
      <c r="I90" s="65"/>
      <c r="J90" s="95">
        <f>SUM(J88:J89)</f>
        <v>0</v>
      </c>
      <c r="K90" s="65"/>
      <c r="L90" s="95">
        <f>SUM(L88:L89)</f>
        <v>0</v>
      </c>
      <c r="M90" s="65"/>
      <c r="N90" s="95">
        <f>SUM(N88:N89)</f>
        <v>0</v>
      </c>
      <c r="O90" s="64"/>
      <c r="P90" s="95">
        <f>+F90+H90+J90+L90+N90</f>
        <v>0</v>
      </c>
      <c r="Q90" s="268">
        <v>0</v>
      </c>
      <c r="R90" s="269">
        <v>0</v>
      </c>
    </row>
    <row r="91" spans="1:18" ht="12.75">
      <c r="A91" s="41" t="s">
        <v>80</v>
      </c>
      <c r="B91" s="62"/>
      <c r="C91" s="42"/>
      <c r="D91" s="42"/>
      <c r="E91" s="43"/>
      <c r="F91" s="44"/>
      <c r="G91" s="43"/>
      <c r="H91" s="44"/>
      <c r="I91" s="43"/>
      <c r="J91" s="44"/>
      <c r="K91" s="43"/>
      <c r="L91" s="44"/>
      <c r="M91" s="43"/>
      <c r="N91" s="44"/>
      <c r="O91" s="43"/>
      <c r="P91" s="44"/>
      <c r="Q91" s="43"/>
      <c r="R91" s="248"/>
    </row>
    <row r="92" spans="1:18" ht="12.75" hidden="1">
      <c r="A92" s="32"/>
      <c r="B92" s="66"/>
      <c r="C92" s="35"/>
      <c r="D92" s="33"/>
      <c r="E92" s="20"/>
      <c r="F92" s="96"/>
      <c r="G92" s="20"/>
      <c r="H92" s="96"/>
      <c r="I92" s="20"/>
      <c r="J92" s="96"/>
      <c r="K92" s="20"/>
      <c r="L92" s="96"/>
      <c r="M92" s="20"/>
      <c r="N92" s="96"/>
      <c r="O92" s="20"/>
      <c r="P92" s="96">
        <f>+F92+H92+J92+L92+N92</f>
        <v>0</v>
      </c>
      <c r="Q92" s="20"/>
      <c r="R92" s="247"/>
    </row>
    <row r="93" spans="1:18" ht="12.75" hidden="1">
      <c r="A93" s="32"/>
      <c r="B93" s="66"/>
      <c r="C93" s="35"/>
      <c r="D93" s="33"/>
      <c r="E93" s="20"/>
      <c r="F93" s="40"/>
      <c r="G93" s="20"/>
      <c r="H93" s="40"/>
      <c r="I93" s="20"/>
      <c r="J93" s="40"/>
      <c r="K93" s="20"/>
      <c r="L93" s="40"/>
      <c r="M93" s="20"/>
      <c r="N93" s="40"/>
      <c r="O93" s="20"/>
      <c r="P93" s="40">
        <f>+F93+H93+J93+L93+N93</f>
        <v>0</v>
      </c>
      <c r="Q93" s="20"/>
      <c r="R93" s="247"/>
    </row>
    <row r="94" spans="1:18" ht="12.75" hidden="1">
      <c r="A94" s="32"/>
      <c r="B94" s="66"/>
      <c r="C94" s="35"/>
      <c r="D94" s="33"/>
      <c r="E94" s="20"/>
      <c r="F94" s="40"/>
      <c r="G94" s="20"/>
      <c r="H94" s="40"/>
      <c r="I94" s="20"/>
      <c r="J94" s="40"/>
      <c r="K94" s="20"/>
      <c r="L94" s="40"/>
      <c r="M94" s="20"/>
      <c r="N94" s="40"/>
      <c r="O94" s="20"/>
      <c r="P94" s="40">
        <f>+F94+H94+J94+L94+N94</f>
        <v>0</v>
      </c>
      <c r="Q94" s="20"/>
      <c r="R94" s="247"/>
    </row>
    <row r="95" spans="1:20" ht="12.75">
      <c r="A95" s="32"/>
      <c r="B95" s="63"/>
      <c r="C95" s="35"/>
      <c r="D95" s="33"/>
      <c r="E95" s="20"/>
      <c r="F95" s="40"/>
      <c r="G95" s="20"/>
      <c r="H95" s="40"/>
      <c r="I95" s="20"/>
      <c r="J95" s="40"/>
      <c r="K95" s="20"/>
      <c r="L95" s="40"/>
      <c r="M95" s="20"/>
      <c r="N95" s="40"/>
      <c r="O95" s="20"/>
      <c r="P95" s="40">
        <f>+F95+H95+J95+L95+N95</f>
        <v>0</v>
      </c>
      <c r="Q95" s="20"/>
      <c r="R95" s="247"/>
      <c r="S95" s="278">
        <f>+R95+Q95</f>
        <v>0</v>
      </c>
      <c r="T95" s="13" t="s">
        <v>175</v>
      </c>
    </row>
    <row r="96" spans="1:18" ht="13.5" thickBot="1">
      <c r="A96" s="45" t="s">
        <v>81</v>
      </c>
      <c r="B96" s="46"/>
      <c r="C96" s="47"/>
      <c r="D96" s="47"/>
      <c r="E96" s="51"/>
      <c r="F96" s="95">
        <f>SUM(F91:F95)</f>
        <v>0</v>
      </c>
      <c r="G96" s="65"/>
      <c r="H96" s="95">
        <f>SUM(H91:H95)</f>
        <v>0</v>
      </c>
      <c r="I96" s="65"/>
      <c r="J96" s="95">
        <f>SUM(J91:J95)</f>
        <v>0</v>
      </c>
      <c r="K96" s="65"/>
      <c r="L96" s="95">
        <f>SUM(L91:L95)</f>
        <v>0</v>
      </c>
      <c r="M96" s="65"/>
      <c r="N96" s="95">
        <f>SUM(N91:N95)</f>
        <v>0</v>
      </c>
      <c r="O96" s="64"/>
      <c r="P96" s="95">
        <f>+F96+H96+J96+L96+N96</f>
        <v>0</v>
      </c>
      <c r="Q96" s="268">
        <v>0</v>
      </c>
      <c r="R96" s="269">
        <v>0</v>
      </c>
    </row>
    <row r="97" spans="1:18" ht="12.75">
      <c r="A97" s="41" t="s">
        <v>79</v>
      </c>
      <c r="B97" s="62"/>
      <c r="C97" s="42"/>
      <c r="D97" s="42"/>
      <c r="E97" s="43"/>
      <c r="F97" s="44"/>
      <c r="G97" s="43"/>
      <c r="H97" s="44"/>
      <c r="I97" s="43"/>
      <c r="J97" s="44"/>
      <c r="K97" s="43"/>
      <c r="L97" s="44"/>
      <c r="M97" s="43"/>
      <c r="N97" s="44"/>
      <c r="O97" s="43"/>
      <c r="P97" s="44"/>
      <c r="Q97" s="43"/>
      <c r="R97" s="248"/>
    </row>
    <row r="98" spans="1:20" ht="12.75">
      <c r="A98" s="32"/>
      <c r="B98" s="63"/>
      <c r="C98" s="3">
        <f>+Policy!C97</f>
        <v>0</v>
      </c>
      <c r="D98" s="33" t="s">
        <v>86</v>
      </c>
      <c r="E98" s="85">
        <f>F96</f>
        <v>0</v>
      </c>
      <c r="F98" s="96">
        <f>ROUND($C98*E98,0)</f>
        <v>0</v>
      </c>
      <c r="G98" s="85">
        <f>H96</f>
        <v>0</v>
      </c>
      <c r="H98" s="96">
        <f>ROUND($C98*G98,0)</f>
        <v>0</v>
      </c>
      <c r="I98" s="85">
        <f>J96</f>
        <v>0</v>
      </c>
      <c r="J98" s="96">
        <f>ROUND($C98*I98,0)</f>
        <v>0</v>
      </c>
      <c r="K98" s="85">
        <f>L96</f>
        <v>0</v>
      </c>
      <c r="L98" s="96">
        <f>ROUND($C98*K98,0)</f>
        <v>0</v>
      </c>
      <c r="M98" s="85">
        <f>N96</f>
        <v>0</v>
      </c>
      <c r="N98" s="96">
        <f>ROUND($C98*M98,0)</f>
        <v>0</v>
      </c>
      <c r="O98" s="85"/>
      <c r="P98" s="96">
        <f>+F98+H98+J98+L98+N98</f>
        <v>0</v>
      </c>
      <c r="Q98" s="85"/>
      <c r="R98" s="249"/>
      <c r="S98" s="278">
        <f>+R98+Q98</f>
        <v>0</v>
      </c>
      <c r="T98" s="13" t="s">
        <v>175</v>
      </c>
    </row>
    <row r="99" spans="1:20" ht="13.5" thickBot="1">
      <c r="A99" s="45" t="s">
        <v>55</v>
      </c>
      <c r="B99" s="46"/>
      <c r="C99" s="47"/>
      <c r="D99" s="47"/>
      <c r="E99" s="65"/>
      <c r="F99" s="95">
        <f>F98</f>
        <v>0</v>
      </c>
      <c r="G99" s="65"/>
      <c r="H99" s="95">
        <f>H98</f>
        <v>0</v>
      </c>
      <c r="I99" s="65"/>
      <c r="J99" s="95">
        <f>J98</f>
        <v>0</v>
      </c>
      <c r="K99" s="65"/>
      <c r="L99" s="95">
        <f>L98</f>
        <v>0</v>
      </c>
      <c r="M99" s="65"/>
      <c r="N99" s="95">
        <f>N98</f>
        <v>0</v>
      </c>
      <c r="O99" s="64"/>
      <c r="P99" s="95">
        <f>+F99+H99+J99+L99+N99</f>
        <v>0</v>
      </c>
      <c r="Q99" s="268">
        <v>0</v>
      </c>
      <c r="R99" s="269">
        <v>0</v>
      </c>
      <c r="S99" s="278">
        <f>+R99+Q99</f>
        <v>0</v>
      </c>
      <c r="T99" s="13" t="s">
        <v>175</v>
      </c>
    </row>
    <row r="100" spans="1:20" ht="13.5" hidden="1" thickBot="1">
      <c r="A100" s="41" t="s">
        <v>82</v>
      </c>
      <c r="B100" s="62"/>
      <c r="C100" s="42"/>
      <c r="D100" s="42"/>
      <c r="E100" s="43"/>
      <c r="F100" s="44"/>
      <c r="G100" s="43"/>
      <c r="H100" s="44"/>
      <c r="I100" s="43"/>
      <c r="J100" s="44"/>
      <c r="K100" s="43"/>
      <c r="L100" s="44"/>
      <c r="M100" s="43"/>
      <c r="N100" s="44"/>
      <c r="O100" s="43"/>
      <c r="P100" s="44"/>
      <c r="Q100" s="274"/>
      <c r="R100" s="275"/>
      <c r="S100" s="278">
        <f>+R100+Q100</f>
        <v>0</v>
      </c>
      <c r="T100" s="13" t="s">
        <v>175</v>
      </c>
    </row>
    <row r="101" spans="1:20" ht="13.5" hidden="1" thickBot="1">
      <c r="A101" s="32"/>
      <c r="B101" s="66"/>
      <c r="C101" s="53">
        <v>0</v>
      </c>
      <c r="D101" s="109"/>
      <c r="E101" s="85">
        <f>+F99+F96+F90+F86+F83</f>
        <v>0</v>
      </c>
      <c r="F101" s="40">
        <f>ROUND(E101*$C$101,0)</f>
        <v>0</v>
      </c>
      <c r="G101" s="85">
        <f>+H99+H96+H90+H86+H83</f>
        <v>0</v>
      </c>
      <c r="H101" s="40">
        <f>ROUND(G101*$C$101,0)</f>
        <v>0</v>
      </c>
      <c r="I101" s="85">
        <f>+J99+J96+J90+J86+J83</f>
        <v>0</v>
      </c>
      <c r="J101" s="40">
        <f>ROUND(I101*$C$101,0)</f>
        <v>0</v>
      </c>
      <c r="K101" s="85">
        <f>+L99+L96+L90+L86+L83</f>
        <v>0</v>
      </c>
      <c r="L101" s="40">
        <f>ROUND(K101*$C$101,0)</f>
        <v>0</v>
      </c>
      <c r="M101" s="85">
        <f>+N99+N96+N90+N86+N83</f>
        <v>0</v>
      </c>
      <c r="N101" s="40">
        <f>ROUND(M101*$C$101,0)</f>
        <v>0</v>
      </c>
      <c r="O101" s="20"/>
      <c r="P101" s="135">
        <f>+F101+H101+J101+L101+N101</f>
        <v>0</v>
      </c>
      <c r="Q101" s="274"/>
      <c r="R101" s="275"/>
      <c r="S101" s="278">
        <f>+R101+Q101</f>
        <v>0</v>
      </c>
      <c r="T101" s="13" t="s">
        <v>175</v>
      </c>
    </row>
    <row r="102" spans="1:20" ht="13.5" hidden="1" thickBot="1">
      <c r="A102" s="45" t="s">
        <v>83</v>
      </c>
      <c r="B102" s="46"/>
      <c r="C102" s="47"/>
      <c r="D102" s="47"/>
      <c r="E102" s="106"/>
      <c r="F102" s="95">
        <f>SUM(F100:F101)</f>
        <v>0</v>
      </c>
      <c r="G102" s="106"/>
      <c r="H102" s="95">
        <f>SUM(H100:H101)</f>
        <v>0</v>
      </c>
      <c r="I102" s="106"/>
      <c r="J102" s="95">
        <f>SUM(J100:J101)</f>
        <v>0</v>
      </c>
      <c r="K102" s="106"/>
      <c r="L102" s="95">
        <f>SUM(L100:L101)</f>
        <v>0</v>
      </c>
      <c r="M102" s="106"/>
      <c r="N102" s="95">
        <f>SUM(N100:N101)</f>
        <v>0</v>
      </c>
      <c r="O102" s="107"/>
      <c r="P102" s="95">
        <f>+F102+H102+J102+L102+N102</f>
        <v>0</v>
      </c>
      <c r="Q102" s="276"/>
      <c r="R102" s="277"/>
      <c r="S102" s="278">
        <f>+R102+Q102</f>
        <v>0</v>
      </c>
      <c r="T102" s="13" t="s">
        <v>175</v>
      </c>
    </row>
    <row r="103" spans="1:20" s="54" customFormat="1" ht="15" customHeight="1" thickBot="1">
      <c r="A103" s="56" t="s">
        <v>84</v>
      </c>
      <c r="B103" s="57"/>
      <c r="C103" s="58"/>
      <c r="D103" s="58"/>
      <c r="E103" s="17"/>
      <c r="F103" s="97">
        <f>+F101+E101</f>
        <v>0</v>
      </c>
      <c r="G103" s="108"/>
      <c r="H103" s="97">
        <f>+H101+G101</f>
        <v>0</v>
      </c>
      <c r="I103" s="108"/>
      <c r="J103" s="97">
        <f>+J101+I101</f>
        <v>0</v>
      </c>
      <c r="K103" s="108"/>
      <c r="L103" s="97">
        <f>+L101+K101</f>
        <v>0</v>
      </c>
      <c r="M103" s="108"/>
      <c r="N103" s="97">
        <f>+N101+M101</f>
        <v>0</v>
      </c>
      <c r="O103" s="108"/>
      <c r="P103" s="97">
        <f>+F103+H103+J103+L103+N103</f>
        <v>0</v>
      </c>
      <c r="Q103" s="272">
        <f>+Q99+Q96+Q90+Q86+Q83</f>
        <v>0</v>
      </c>
      <c r="R103" s="273">
        <f>+R99+R96+R90+R86+R83</f>
        <v>0</v>
      </c>
      <c r="S103" s="278"/>
      <c r="T103" s="13"/>
    </row>
    <row r="104" ht="12.75">
      <c r="R104" s="15"/>
    </row>
    <row r="105" ht="12.75">
      <c r="R105" s="15"/>
    </row>
    <row r="106" ht="12.75">
      <c r="R106" s="15"/>
    </row>
    <row r="107" ht="12.75">
      <c r="R107" s="15"/>
    </row>
    <row r="108" ht="12.75">
      <c r="R108" s="15"/>
    </row>
    <row r="109" ht="12.75">
      <c r="R109" s="15"/>
    </row>
    <row r="110" ht="12.75">
      <c r="R110" s="15"/>
    </row>
    <row r="111" ht="12.75">
      <c r="R111" s="15"/>
    </row>
  </sheetData>
  <mergeCells count="2">
    <mergeCell ref="O8:P8"/>
    <mergeCell ref="O10:P10"/>
  </mergeCells>
  <printOptions horizontalCentered="1"/>
  <pageMargins left="0.5" right="0.5" top="0.31" bottom="0.25" header="0.32" footer="0.16"/>
  <pageSetup fitToHeight="2" horizontalDpi="600" verticalDpi="600" orientation="landscape" scale="46" r:id="rId1"/>
</worksheet>
</file>

<file path=xl/worksheets/sheet7.xml><?xml version="1.0" encoding="utf-8"?>
<worksheet xmlns="http://schemas.openxmlformats.org/spreadsheetml/2006/main" xmlns:r="http://schemas.openxmlformats.org/officeDocument/2006/relationships">
  <dimension ref="A1:S86"/>
  <sheetViews>
    <sheetView zoomScale="75" zoomScaleNormal="75" workbookViewId="0" topLeftCell="K53">
      <selection activeCell="V75" sqref="V75"/>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2.8515625" style="13" customWidth="1"/>
    <col min="7" max="7" width="12.8515625" style="15" customWidth="1"/>
    <col min="8" max="8" width="12.8515625" style="13" customWidth="1"/>
    <col min="9" max="9" width="12.8515625" style="15" customWidth="1"/>
    <col min="10" max="10" width="12.8515625" style="13" customWidth="1"/>
    <col min="11" max="11" width="12.8515625" style="15" customWidth="1"/>
    <col min="12" max="12" width="12.8515625" style="13" customWidth="1"/>
    <col min="13" max="13" width="12.8515625" style="15" customWidth="1"/>
    <col min="14" max="14" width="12.8515625" style="13" customWidth="1"/>
    <col min="15" max="15" width="12.8515625" style="15" customWidth="1"/>
    <col min="16" max="16" width="12.8515625" style="13" customWidth="1"/>
    <col min="17" max="16384" width="9.140625" style="13" customWidth="1"/>
  </cols>
  <sheetData>
    <row r="1" ht="15">
      <c r="A1" s="11"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11" t="e">
        <f>+LOE!#REF!</f>
        <v>#REF!</v>
      </c>
    </row>
    <row r="8" spans="1:16" ht="12.75">
      <c r="A8" s="29"/>
      <c r="B8" s="30"/>
      <c r="C8" s="31"/>
      <c r="D8" s="31"/>
      <c r="E8" s="123" t="s">
        <v>11</v>
      </c>
      <c r="F8" s="124"/>
      <c r="G8" s="123" t="s">
        <v>12</v>
      </c>
      <c r="H8" s="124"/>
      <c r="I8" s="123" t="s">
        <v>13</v>
      </c>
      <c r="J8" s="124"/>
      <c r="K8" s="123" t="s">
        <v>14</v>
      </c>
      <c r="L8" s="124"/>
      <c r="M8" s="123" t="s">
        <v>15</v>
      </c>
      <c r="N8" s="124"/>
      <c r="O8" s="125" t="s">
        <v>27</v>
      </c>
      <c r="P8" s="124"/>
    </row>
    <row r="9" spans="1:16"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row>
    <row r="10" spans="1:16"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131" t="str">
        <f>Constants!L9</f>
        <v>30.5 months</v>
      </c>
      <c r="P10" s="130"/>
    </row>
    <row r="11" spans="1:16"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row>
    <row r="12" spans="1:16" ht="12.75">
      <c r="A12" s="41" t="s">
        <v>30</v>
      </c>
      <c r="B12" s="67"/>
      <c r="C12" s="42"/>
      <c r="D12" s="42"/>
      <c r="E12" s="43"/>
      <c r="F12" s="44"/>
      <c r="G12" s="43"/>
      <c r="H12" s="44"/>
      <c r="I12" s="43"/>
      <c r="J12" s="44"/>
      <c r="K12" s="43"/>
      <c r="L12" s="44"/>
      <c r="M12" s="43"/>
      <c r="N12" s="44"/>
      <c r="O12" s="43"/>
      <c r="P12" s="44"/>
    </row>
    <row r="13" spans="1:16" ht="12.75">
      <c r="A13" s="152" t="s">
        <v>90</v>
      </c>
      <c r="B13" s="153"/>
      <c r="C13" s="154"/>
      <c r="D13" s="154"/>
      <c r="E13" s="155"/>
      <c r="F13" s="156"/>
      <c r="G13" s="155"/>
      <c r="H13" s="156"/>
      <c r="I13" s="155"/>
      <c r="J13" s="156"/>
      <c r="K13" s="155"/>
      <c r="L13" s="156"/>
      <c r="M13" s="155"/>
      <c r="N13" s="156"/>
      <c r="O13" s="155"/>
      <c r="P13" s="156"/>
    </row>
    <row r="14" spans="1:16" ht="12.75">
      <c r="A14" s="32" t="e">
        <f>+LOE!#REF!</f>
        <v>#REF!</v>
      </c>
      <c r="B14" s="49" t="e">
        <f>+LOE!#REF!</f>
        <v>#REF!</v>
      </c>
      <c r="C14" s="35">
        <f>+Policy!C14</f>
        <v>100</v>
      </c>
      <c r="D14" s="33" t="s">
        <v>34</v>
      </c>
      <c r="E14" s="20" t="e">
        <f>+LOE!#REF!</f>
        <v>#REF!</v>
      </c>
      <c r="F14" s="40" t="e">
        <f>ROUND($C14*E14*Constants!B$22,0)</f>
        <v>#REF!</v>
      </c>
      <c r="G14" s="20" t="e">
        <f>+LOE!#REF!</f>
        <v>#REF!</v>
      </c>
      <c r="H14" s="40" t="e">
        <f>ROUND($C14*G14*Constants!D$22,0)</f>
        <v>#REF!</v>
      </c>
      <c r="I14" s="20" t="e">
        <f>+LOE!#REF!</f>
        <v>#REF!</v>
      </c>
      <c r="J14" s="40" t="e">
        <f>ROUND($C14*I14*Constants!F$22,0)</f>
        <v>#REF!</v>
      </c>
      <c r="K14" s="20" t="e">
        <f>+LOE!#REF!</f>
        <v>#REF!</v>
      </c>
      <c r="L14" s="40" t="e">
        <f>ROUND($C14*K14*Constants!H$22,0)</f>
        <v>#REF!</v>
      </c>
      <c r="M14" s="20" t="e">
        <f>+LOE!#REF!</f>
        <v>#REF!</v>
      </c>
      <c r="N14" s="40" t="e">
        <f>ROUND($C14*M14*Constants!J$22,0)</f>
        <v>#REF!</v>
      </c>
      <c r="O14" s="20" t="e">
        <f aca="true" t="shared" si="0" ref="O14:P19">+E14+G14+I14+K14+M14</f>
        <v>#REF!</v>
      </c>
      <c r="P14" s="40" t="e">
        <f t="shared" si="0"/>
        <v>#REF!</v>
      </c>
    </row>
    <row r="15" spans="1:16" ht="12.75">
      <c r="A15" s="32" t="e">
        <f>+LOE!#REF!</f>
        <v>#REF!</v>
      </c>
      <c r="B15" s="49" t="e">
        <f>+LOE!#REF!</f>
        <v>#REF!</v>
      </c>
      <c r="C15" s="35">
        <f>+Policy!C15</f>
        <v>0</v>
      </c>
      <c r="D15" s="33" t="s">
        <v>34</v>
      </c>
      <c r="E15" s="20" t="e">
        <f>+LOE!#REF!</f>
        <v>#REF!</v>
      </c>
      <c r="F15" s="40" t="e">
        <f>ROUND($C15*E15*Constants!B$22,0)</f>
        <v>#REF!</v>
      </c>
      <c r="G15" s="20" t="e">
        <f>+LOE!#REF!</f>
        <v>#REF!</v>
      </c>
      <c r="H15" s="40" t="e">
        <f>ROUND($C15*G15*Constants!D$22,0)</f>
        <v>#REF!</v>
      </c>
      <c r="I15" s="20" t="e">
        <f>+LOE!#REF!</f>
        <v>#REF!</v>
      </c>
      <c r="J15" s="40" t="e">
        <f>ROUND($C15*I15*Constants!F$22,0)</f>
        <v>#REF!</v>
      </c>
      <c r="K15" s="20" t="e">
        <f>+LOE!#REF!</f>
        <v>#REF!</v>
      </c>
      <c r="L15" s="40" t="e">
        <f>ROUND($C15*K15*Constants!H$22,0)</f>
        <v>#REF!</v>
      </c>
      <c r="M15" s="20" t="e">
        <f>+LOE!#REF!</f>
        <v>#REF!</v>
      </c>
      <c r="N15" s="40" t="e">
        <f>ROUND($C15*M15*Constants!J$22,0)</f>
        <v>#REF!</v>
      </c>
      <c r="O15" s="20" t="e">
        <f t="shared" si="0"/>
        <v>#REF!</v>
      </c>
      <c r="P15" s="40" t="e">
        <f t="shared" si="0"/>
        <v>#REF!</v>
      </c>
    </row>
    <row r="16" spans="1:16" ht="12.75">
      <c r="A16" s="32" t="e">
        <f>+LOE!#REF!</f>
        <v>#REF!</v>
      </c>
      <c r="B16" s="49" t="e">
        <f>+LOE!#REF!</f>
        <v>#REF!</v>
      </c>
      <c r="C16" s="35">
        <f>+Policy!C16</f>
        <v>0</v>
      </c>
      <c r="D16" s="33" t="s">
        <v>34</v>
      </c>
      <c r="E16" s="20" t="e">
        <f>+LOE!#REF!</f>
        <v>#REF!</v>
      </c>
      <c r="F16" s="40" t="e">
        <f>ROUND($C16*E16*Constants!B$22,0)</f>
        <v>#REF!</v>
      </c>
      <c r="G16" s="20" t="e">
        <f>+LOE!#REF!</f>
        <v>#REF!</v>
      </c>
      <c r="H16" s="40" t="e">
        <f>ROUND($C16*G16*Constants!D$22,0)</f>
        <v>#REF!</v>
      </c>
      <c r="I16" s="20" t="e">
        <f>+LOE!#REF!</f>
        <v>#REF!</v>
      </c>
      <c r="J16" s="40" t="e">
        <f>ROUND($C16*I16*Constants!F$22,0)</f>
        <v>#REF!</v>
      </c>
      <c r="K16" s="20" t="e">
        <f>+LOE!#REF!</f>
        <v>#REF!</v>
      </c>
      <c r="L16" s="40" t="e">
        <f>ROUND($C16*K16*Constants!H$22,0)</f>
        <v>#REF!</v>
      </c>
      <c r="M16" s="20" t="e">
        <f>+LOE!#REF!</f>
        <v>#REF!</v>
      </c>
      <c r="N16" s="40" t="e">
        <f>ROUND($C16*M16*Constants!J$22,0)</f>
        <v>#REF!</v>
      </c>
      <c r="O16" s="20" t="e">
        <f t="shared" si="0"/>
        <v>#REF!</v>
      </c>
      <c r="P16" s="40" t="e">
        <f t="shared" si="0"/>
        <v>#REF!</v>
      </c>
    </row>
    <row r="17" spans="1:16" ht="12.75">
      <c r="A17" s="32" t="e">
        <f>+LOE!#REF!</f>
        <v>#REF!</v>
      </c>
      <c r="B17" s="49" t="e">
        <f>+LOE!#REF!</f>
        <v>#REF!</v>
      </c>
      <c r="C17" s="35">
        <f>+Policy!C28</f>
        <v>0</v>
      </c>
      <c r="D17" s="33" t="s">
        <v>34</v>
      </c>
      <c r="E17" s="20" t="e">
        <f>+LOE!#REF!</f>
        <v>#REF!</v>
      </c>
      <c r="F17" s="40" t="e">
        <f>ROUND($C17*E17*Constants!B$22,0)</f>
        <v>#REF!</v>
      </c>
      <c r="G17" s="20" t="e">
        <f>+LOE!#REF!</f>
        <v>#REF!</v>
      </c>
      <c r="H17" s="40" t="e">
        <f>ROUND($C17*G17*Constants!D$22,0)</f>
        <v>#REF!</v>
      </c>
      <c r="I17" s="20" t="e">
        <f>+LOE!#REF!</f>
        <v>#REF!</v>
      </c>
      <c r="J17" s="40" t="e">
        <f>ROUND($C17*I17*Constants!F$22,0)</f>
        <v>#REF!</v>
      </c>
      <c r="K17" s="20" t="e">
        <f>+LOE!#REF!</f>
        <v>#REF!</v>
      </c>
      <c r="L17" s="40" t="e">
        <f>ROUND($C17*K17*Constants!H$22,0)</f>
        <v>#REF!</v>
      </c>
      <c r="M17" s="20" t="e">
        <f>+LOE!#REF!</f>
        <v>#REF!</v>
      </c>
      <c r="N17" s="40" t="e">
        <f>ROUND($C17*M17*Constants!J$22,0)</f>
        <v>#REF!</v>
      </c>
      <c r="O17" s="20" t="e">
        <f t="shared" si="0"/>
        <v>#REF!</v>
      </c>
      <c r="P17" s="40" t="e">
        <f t="shared" si="0"/>
        <v>#REF!</v>
      </c>
    </row>
    <row r="18" spans="1:16" ht="12.75">
      <c r="A18" s="32" t="e">
        <f>+LOE!#REF!</f>
        <v>#REF!</v>
      </c>
      <c r="B18" s="49" t="e">
        <f>+LOE!#REF!</f>
        <v>#REF!</v>
      </c>
      <c r="C18" s="35">
        <f>+Policy!C29</f>
        <v>0</v>
      </c>
      <c r="D18" s="33" t="s">
        <v>34</v>
      </c>
      <c r="E18" s="20" t="e">
        <f>+LOE!#REF!</f>
        <v>#REF!</v>
      </c>
      <c r="F18" s="40" t="e">
        <f>ROUND($C18*E18*Constants!B$22,0)</f>
        <v>#REF!</v>
      </c>
      <c r="G18" s="20" t="e">
        <f>+LOE!#REF!</f>
        <v>#REF!</v>
      </c>
      <c r="H18" s="40" t="e">
        <f>ROUND($C18*G18*Constants!D$22,0)</f>
        <v>#REF!</v>
      </c>
      <c r="I18" s="20" t="e">
        <f>+LOE!#REF!</f>
        <v>#REF!</v>
      </c>
      <c r="J18" s="40" t="e">
        <f>ROUND($C18*I18*Constants!F$22,0)</f>
        <v>#REF!</v>
      </c>
      <c r="K18" s="20" t="e">
        <f>+LOE!#REF!</f>
        <v>#REF!</v>
      </c>
      <c r="L18" s="40" t="e">
        <f>ROUND($C18*K18*Constants!H$22,0)</f>
        <v>#REF!</v>
      </c>
      <c r="M18" s="20" t="e">
        <f>+LOE!#REF!</f>
        <v>#REF!</v>
      </c>
      <c r="N18" s="40" t="e">
        <f>ROUND($C18*M18*Constants!J$22,0)</f>
        <v>#REF!</v>
      </c>
      <c r="O18" s="20" t="e">
        <f t="shared" si="0"/>
        <v>#REF!</v>
      </c>
      <c r="P18" s="40" t="e">
        <f t="shared" si="0"/>
        <v>#REF!</v>
      </c>
    </row>
    <row r="19" spans="1:16" ht="12.75">
      <c r="A19" s="32" t="e">
        <f>+LOE!#REF!</f>
        <v>#REF!</v>
      </c>
      <c r="B19" s="49" t="e">
        <f>+LOE!#REF!</f>
        <v>#REF!</v>
      </c>
      <c r="C19" s="35">
        <f>+Policy!C30</f>
        <v>0</v>
      </c>
      <c r="D19" s="33" t="s">
        <v>34</v>
      </c>
      <c r="E19" s="20" t="e">
        <f>+LOE!#REF!</f>
        <v>#REF!</v>
      </c>
      <c r="F19" s="40" t="e">
        <f>ROUND($C19*E19*Constants!B$22,0)</f>
        <v>#REF!</v>
      </c>
      <c r="G19" s="20" t="e">
        <f>+LOE!#REF!</f>
        <v>#REF!</v>
      </c>
      <c r="H19" s="40" t="e">
        <f>ROUND($C19*G19*Constants!D$22,0)</f>
        <v>#REF!</v>
      </c>
      <c r="I19" s="20" t="e">
        <f>+LOE!#REF!</f>
        <v>#REF!</v>
      </c>
      <c r="J19" s="40" t="e">
        <f>ROUND($C19*I19*Constants!F$22,0)</f>
        <v>#REF!</v>
      </c>
      <c r="K19" s="20" t="e">
        <f>+LOE!#REF!</f>
        <v>#REF!</v>
      </c>
      <c r="L19" s="40" t="e">
        <f>ROUND($C19*K19*Constants!H$22,0)</f>
        <v>#REF!</v>
      </c>
      <c r="M19" s="20" t="e">
        <f>+LOE!#REF!</f>
        <v>#REF!</v>
      </c>
      <c r="N19" s="40" t="e">
        <f>ROUND($C19*M19*Constants!J$22,0)</f>
        <v>#REF!</v>
      </c>
      <c r="O19" s="20" t="e">
        <f t="shared" si="0"/>
        <v>#REF!</v>
      </c>
      <c r="P19" s="40" t="e">
        <f t="shared" si="0"/>
        <v>#REF!</v>
      </c>
    </row>
    <row r="20" spans="1:16" ht="12.75">
      <c r="A20" s="32"/>
      <c r="B20" s="50"/>
      <c r="C20" s="35"/>
      <c r="D20" s="35"/>
      <c r="E20" s="20"/>
      <c r="F20" s="40"/>
      <c r="G20" s="20"/>
      <c r="H20" s="40"/>
      <c r="I20" s="20"/>
      <c r="J20" s="40"/>
      <c r="K20" s="20"/>
      <c r="L20" s="40"/>
      <c r="M20" s="20"/>
      <c r="N20" s="40"/>
      <c r="O20" s="20"/>
      <c r="P20" s="40"/>
    </row>
    <row r="21" spans="1:16" ht="13.5" thickBot="1">
      <c r="A21" s="45" t="s">
        <v>35</v>
      </c>
      <c r="B21" s="46"/>
      <c r="C21" s="47"/>
      <c r="D21" s="47"/>
      <c r="E21" s="64" t="e">
        <f aca="true" t="shared" si="1" ref="E21:N21">SUM(E12:E20)</f>
        <v>#REF!</v>
      </c>
      <c r="F21" s="95" t="e">
        <f t="shared" si="1"/>
        <v>#REF!</v>
      </c>
      <c r="G21" s="64" t="e">
        <f t="shared" si="1"/>
        <v>#REF!</v>
      </c>
      <c r="H21" s="95" t="e">
        <f t="shared" si="1"/>
        <v>#REF!</v>
      </c>
      <c r="I21" s="64" t="e">
        <f t="shared" si="1"/>
        <v>#REF!</v>
      </c>
      <c r="J21" s="95" t="e">
        <f t="shared" si="1"/>
        <v>#REF!</v>
      </c>
      <c r="K21" s="64" t="e">
        <f t="shared" si="1"/>
        <v>#REF!</v>
      </c>
      <c r="L21" s="95" t="e">
        <f t="shared" si="1"/>
        <v>#REF!</v>
      </c>
      <c r="M21" s="64" t="e">
        <f t="shared" si="1"/>
        <v>#REF!</v>
      </c>
      <c r="N21" s="95" t="e">
        <f t="shared" si="1"/>
        <v>#REF!</v>
      </c>
      <c r="O21" s="64" t="e">
        <f>+E21+G21+I21+K21+M21</f>
        <v>#REF!</v>
      </c>
      <c r="P21" s="95" t="e">
        <f>+F21+H21+J21+L21+N21</f>
        <v>#REF!</v>
      </c>
    </row>
    <row r="22" spans="1:16" ht="12.75">
      <c r="A22" s="41" t="s">
        <v>33</v>
      </c>
      <c r="B22" s="48"/>
      <c r="C22" s="42"/>
      <c r="D22" s="42"/>
      <c r="E22" s="43"/>
      <c r="F22" s="44"/>
      <c r="G22" s="43"/>
      <c r="H22" s="44"/>
      <c r="I22" s="43"/>
      <c r="J22" s="44"/>
      <c r="K22" s="43"/>
      <c r="L22" s="44"/>
      <c r="M22" s="43"/>
      <c r="N22" s="44"/>
      <c r="O22" s="43"/>
      <c r="P22" s="44"/>
    </row>
    <row r="23" spans="1:16" ht="12.75">
      <c r="A23" s="52" t="s">
        <v>95</v>
      </c>
      <c r="B23" s="50"/>
      <c r="C23" s="3">
        <v>0.305</v>
      </c>
      <c r="D23" s="33" t="s">
        <v>36</v>
      </c>
      <c r="E23" s="85" t="e">
        <f>+F21</f>
        <v>#REF!</v>
      </c>
      <c r="F23" s="157" t="e">
        <f>ROUND(E23*$C$23,0)</f>
        <v>#REF!</v>
      </c>
      <c r="G23" s="85" t="e">
        <f>+H21</f>
        <v>#REF!</v>
      </c>
      <c r="H23" s="157" t="e">
        <f>ROUND(G23*$C$23,0)</f>
        <v>#REF!</v>
      </c>
      <c r="I23" s="85" t="e">
        <f>+J21</f>
        <v>#REF!</v>
      </c>
      <c r="J23" s="157" t="e">
        <f>ROUND(I23*$C$23,0)</f>
        <v>#REF!</v>
      </c>
      <c r="K23" s="85" t="e">
        <f>+L21</f>
        <v>#REF!</v>
      </c>
      <c r="L23" s="157" t="e">
        <f>ROUND(K23*$C$23,0)</f>
        <v>#REF!</v>
      </c>
      <c r="M23" s="85" t="e">
        <f>+N21</f>
        <v>#REF!</v>
      </c>
      <c r="N23" s="157" t="e">
        <f>ROUND(M23*$C$23,0)</f>
        <v>#REF!</v>
      </c>
      <c r="O23" s="85" t="e">
        <f>+E23+G23+I23+K23+M23</f>
        <v>#REF!</v>
      </c>
      <c r="P23" s="40" t="e">
        <f>+F23+H23+J23+L23+N23</f>
        <v>#REF!</v>
      </c>
    </row>
    <row r="24" spans="1:16" ht="13.5" thickBot="1">
      <c r="A24" s="45" t="s">
        <v>37</v>
      </c>
      <c r="B24" s="46"/>
      <c r="C24" s="47"/>
      <c r="D24" s="47"/>
      <c r="E24" s="64"/>
      <c r="F24" s="95" t="e">
        <f>SUM(F23:F23)</f>
        <v>#REF!</v>
      </c>
      <c r="G24" s="64"/>
      <c r="H24" s="95" t="e">
        <f>SUM(H23:H23)</f>
        <v>#REF!</v>
      </c>
      <c r="I24" s="64"/>
      <c r="J24" s="95" t="e">
        <f>SUM(J23:J23)</f>
        <v>#REF!</v>
      </c>
      <c r="K24" s="64"/>
      <c r="L24" s="95" t="e">
        <f>SUM(L23:L23)</f>
        <v>#REF!</v>
      </c>
      <c r="M24" s="64"/>
      <c r="N24" s="95" t="e">
        <f>SUM(N23:N23)</f>
        <v>#REF!</v>
      </c>
      <c r="O24" s="64"/>
      <c r="P24" s="95" t="e">
        <f>+F24+H24+J24+L24+N24</f>
        <v>#REF!</v>
      </c>
    </row>
    <row r="25" spans="1:19" s="54" customFormat="1" ht="13.5" thickBot="1">
      <c r="A25" s="68" t="s">
        <v>57</v>
      </c>
      <c r="B25" s="57"/>
      <c r="C25" s="58"/>
      <c r="D25" s="58"/>
      <c r="E25" s="17"/>
      <c r="F25" s="97" t="e">
        <f>+F21+F24</f>
        <v>#REF!</v>
      </c>
      <c r="G25" s="17"/>
      <c r="H25" s="97" t="e">
        <f>+H21+H24</f>
        <v>#REF!</v>
      </c>
      <c r="I25" s="17"/>
      <c r="J25" s="97" t="e">
        <f>+J21+J24</f>
        <v>#REF!</v>
      </c>
      <c r="K25" s="17"/>
      <c r="L25" s="97" t="e">
        <f>+L21+L24</f>
        <v>#REF!</v>
      </c>
      <c r="M25" s="17"/>
      <c r="N25" s="97" t="e">
        <f>+N21+N24</f>
        <v>#REF!</v>
      </c>
      <c r="O25" s="17"/>
      <c r="P25" s="97" t="e">
        <f>+F25+H25+J25+L25+N25</f>
        <v>#REF!</v>
      </c>
      <c r="S25" s="101"/>
    </row>
    <row r="26" spans="1:16" ht="12.75">
      <c r="A26" s="41" t="s">
        <v>38</v>
      </c>
      <c r="B26" s="67"/>
      <c r="C26" s="42"/>
      <c r="D26" s="42"/>
      <c r="E26" s="43"/>
      <c r="F26" s="44"/>
      <c r="G26" s="43"/>
      <c r="H26" s="44"/>
      <c r="I26" s="43"/>
      <c r="J26" s="44"/>
      <c r="K26" s="43"/>
      <c r="L26" s="44"/>
      <c r="M26" s="43"/>
      <c r="N26" s="44"/>
      <c r="O26" s="43"/>
      <c r="P26" s="44"/>
    </row>
    <row r="27" spans="1:16" ht="12.75">
      <c r="A27" s="34" t="e">
        <f>+LOE!#REF!</f>
        <v>#REF!</v>
      </c>
      <c r="B27" s="49"/>
      <c r="C27" s="35"/>
      <c r="D27" s="35"/>
      <c r="E27" s="20"/>
      <c r="F27" s="40"/>
      <c r="G27" s="20"/>
      <c r="H27" s="40"/>
      <c r="I27" s="20"/>
      <c r="J27" s="40"/>
      <c r="K27" s="20"/>
      <c r="L27" s="40"/>
      <c r="M27" s="20"/>
      <c r="N27" s="40"/>
      <c r="O27" s="20"/>
      <c r="P27" s="40"/>
    </row>
    <row r="28" spans="1:16" ht="12.75">
      <c r="A28" s="52" t="e">
        <f>+LOE!#REF!</f>
        <v>#REF!</v>
      </c>
      <c r="B28" s="49" t="e">
        <f>+LOE!#REF!</f>
        <v>#REF!</v>
      </c>
      <c r="C28" s="35">
        <f>+'Market Access'!C42</f>
        <v>300</v>
      </c>
      <c r="D28" s="33" t="s">
        <v>34</v>
      </c>
      <c r="E28" s="20" t="e">
        <f>+LOE!#REF!</f>
        <v>#REF!</v>
      </c>
      <c r="F28" s="96" t="e">
        <f>ROUND($C28*E28*Constants!B$24,0)</f>
        <v>#REF!</v>
      </c>
      <c r="G28" s="20" t="e">
        <f>+LOE!#REF!</f>
        <v>#REF!</v>
      </c>
      <c r="H28" s="96" t="e">
        <f>ROUND($C28*G28*Constants!D$24,0)</f>
        <v>#REF!</v>
      </c>
      <c r="I28" s="20" t="e">
        <f>+LOE!#REF!</f>
        <v>#REF!</v>
      </c>
      <c r="J28" s="96" t="e">
        <f>ROUND($C28*I28*Constants!F$24,0)</f>
        <v>#REF!</v>
      </c>
      <c r="K28" s="20" t="e">
        <f>+LOE!#REF!</f>
        <v>#REF!</v>
      </c>
      <c r="L28" s="96" t="e">
        <f>ROUND($C28*K28*Constants!H$24,0)</f>
        <v>#REF!</v>
      </c>
      <c r="M28" s="20" t="e">
        <f>+LOE!#REF!</f>
        <v>#REF!</v>
      </c>
      <c r="N28" s="96" t="e">
        <f>ROUND($C28*M28*Constants!J$24,0)</f>
        <v>#REF!</v>
      </c>
      <c r="O28" s="20" t="e">
        <f aca="true" t="shared" si="2" ref="O28:P33">+E28+G28+I28+K28+M28</f>
        <v>#REF!</v>
      </c>
      <c r="P28" s="96" t="e">
        <f t="shared" si="2"/>
        <v>#REF!</v>
      </c>
    </row>
    <row r="29" spans="1:16" ht="12.75">
      <c r="A29" s="52" t="e">
        <f>+LOE!#REF!</f>
        <v>#REF!</v>
      </c>
      <c r="B29" s="49" t="e">
        <f>+LOE!#REF!</f>
        <v>#REF!</v>
      </c>
      <c r="C29" s="35">
        <f>+'Market Access'!C43</f>
        <v>0</v>
      </c>
      <c r="D29" s="33" t="s">
        <v>34</v>
      </c>
      <c r="E29" s="20" t="e">
        <f>+LOE!#REF!</f>
        <v>#REF!</v>
      </c>
      <c r="F29" s="96" t="e">
        <f>ROUND($C29*E29*Constants!B$24,0)</f>
        <v>#REF!</v>
      </c>
      <c r="G29" s="20" t="e">
        <f>+LOE!#REF!</f>
        <v>#REF!</v>
      </c>
      <c r="H29" s="96" t="e">
        <f>ROUND($C29*G29*Constants!D$24,0)</f>
        <v>#REF!</v>
      </c>
      <c r="I29" s="20" t="e">
        <f>+LOE!#REF!</f>
        <v>#REF!</v>
      </c>
      <c r="J29" s="96" t="e">
        <f>ROUND($C29*I29*Constants!F$24,0)</f>
        <v>#REF!</v>
      </c>
      <c r="K29" s="20" t="e">
        <f>+LOE!#REF!</f>
        <v>#REF!</v>
      </c>
      <c r="L29" s="96" t="e">
        <f>ROUND($C29*K29*Constants!H$24,0)</f>
        <v>#REF!</v>
      </c>
      <c r="M29" s="20" t="e">
        <f>+LOE!#REF!</f>
        <v>#REF!</v>
      </c>
      <c r="N29" s="96" t="e">
        <f>ROUND($C29*M29*Constants!J$24,0)</f>
        <v>#REF!</v>
      </c>
      <c r="O29" s="20" t="e">
        <f t="shared" si="2"/>
        <v>#REF!</v>
      </c>
      <c r="P29" s="96" t="e">
        <f t="shared" si="2"/>
        <v>#REF!</v>
      </c>
    </row>
    <row r="30" spans="1:16" ht="12.75">
      <c r="A30" s="52" t="e">
        <f>+LOE!#REF!</f>
        <v>#REF!</v>
      </c>
      <c r="B30" s="49" t="e">
        <f>+LOE!#REF!</f>
        <v>#REF!</v>
      </c>
      <c r="C30" s="35">
        <f>+'Market Access'!C44</f>
        <v>0</v>
      </c>
      <c r="D30" s="33" t="s">
        <v>34</v>
      </c>
      <c r="E30" s="20" t="e">
        <f>+LOE!#REF!</f>
        <v>#REF!</v>
      </c>
      <c r="F30" s="96" t="e">
        <f>ROUND($C30*E30*Constants!B$24,0)</f>
        <v>#REF!</v>
      </c>
      <c r="G30" s="20" t="e">
        <f>+LOE!#REF!</f>
        <v>#REF!</v>
      </c>
      <c r="H30" s="96" t="e">
        <f>ROUND($C30*G30*Constants!D$24,0)</f>
        <v>#REF!</v>
      </c>
      <c r="I30" s="20" t="e">
        <f>+LOE!#REF!</f>
        <v>#REF!</v>
      </c>
      <c r="J30" s="96" t="e">
        <f>ROUND($C30*I30*Constants!F$24,0)</f>
        <v>#REF!</v>
      </c>
      <c r="K30" s="20" t="e">
        <f>+LOE!#REF!</f>
        <v>#REF!</v>
      </c>
      <c r="L30" s="96" t="e">
        <f>ROUND($C30*K30*Constants!H$24,0)</f>
        <v>#REF!</v>
      </c>
      <c r="M30" s="20" t="e">
        <f>+LOE!#REF!</f>
        <v>#REF!</v>
      </c>
      <c r="N30" s="96" t="e">
        <f>ROUND($C30*M30*Constants!J$24,0)</f>
        <v>#REF!</v>
      </c>
      <c r="O30" s="20" t="e">
        <f t="shared" si="2"/>
        <v>#REF!</v>
      </c>
      <c r="P30" s="96" t="e">
        <f t="shared" si="2"/>
        <v>#REF!</v>
      </c>
    </row>
    <row r="31" spans="1:16" ht="12.75">
      <c r="A31" s="52" t="e">
        <f>+LOE!#REF!</f>
        <v>#REF!</v>
      </c>
      <c r="B31" s="49" t="e">
        <f>+LOE!#REF!</f>
        <v>#REF!</v>
      </c>
      <c r="C31" s="35">
        <f>+'Market Access'!C45</f>
        <v>0</v>
      </c>
      <c r="D31" s="33" t="s">
        <v>34</v>
      </c>
      <c r="E31" s="20" t="e">
        <f>+LOE!#REF!</f>
        <v>#REF!</v>
      </c>
      <c r="F31" s="96" t="e">
        <f>ROUND($C31*E31*Constants!B$24,0)</f>
        <v>#REF!</v>
      </c>
      <c r="G31" s="20" t="e">
        <f>+LOE!#REF!</f>
        <v>#REF!</v>
      </c>
      <c r="H31" s="96" t="e">
        <f>ROUND($C31*G31*Constants!D$24,0)</f>
        <v>#REF!</v>
      </c>
      <c r="I31" s="20" t="e">
        <f>+LOE!#REF!</f>
        <v>#REF!</v>
      </c>
      <c r="J31" s="96" t="e">
        <f>ROUND($C31*I31*Constants!F$24,0)</f>
        <v>#REF!</v>
      </c>
      <c r="K31" s="20" t="e">
        <f>+LOE!#REF!</f>
        <v>#REF!</v>
      </c>
      <c r="L31" s="96" t="e">
        <f>ROUND($C31*K31*Constants!H$24,0)</f>
        <v>#REF!</v>
      </c>
      <c r="M31" s="20" t="e">
        <f>+LOE!#REF!</f>
        <v>#REF!</v>
      </c>
      <c r="N31" s="96" t="e">
        <f>ROUND($C31*M31*Constants!J$24,0)</f>
        <v>#REF!</v>
      </c>
      <c r="O31" s="20" t="e">
        <f t="shared" si="2"/>
        <v>#REF!</v>
      </c>
      <c r="P31" s="96" t="e">
        <f t="shared" si="2"/>
        <v>#REF!</v>
      </c>
    </row>
    <row r="32" spans="1:16" ht="12.75">
      <c r="A32" s="52" t="e">
        <f>+LOE!#REF!</f>
        <v>#REF!</v>
      </c>
      <c r="B32" s="49" t="e">
        <f>+LOE!#REF!</f>
        <v>#REF!</v>
      </c>
      <c r="C32" s="35">
        <f>+'Market Access'!C46</f>
        <v>0</v>
      </c>
      <c r="D32" s="33" t="s">
        <v>34</v>
      </c>
      <c r="E32" s="20" t="e">
        <f>+LOE!#REF!</f>
        <v>#REF!</v>
      </c>
      <c r="F32" s="96" t="e">
        <f>ROUND($C32*E32*Constants!B$24,0)</f>
        <v>#REF!</v>
      </c>
      <c r="G32" s="20" t="e">
        <f>+LOE!#REF!</f>
        <v>#REF!</v>
      </c>
      <c r="H32" s="96" t="e">
        <f>ROUND($C32*G32*Constants!D$24,0)</f>
        <v>#REF!</v>
      </c>
      <c r="I32" s="20" t="e">
        <f>+LOE!#REF!</f>
        <v>#REF!</v>
      </c>
      <c r="J32" s="96" t="e">
        <f>ROUND($C32*I32*Constants!F$24,0)</f>
        <v>#REF!</v>
      </c>
      <c r="K32" s="20" t="e">
        <f>+LOE!#REF!</f>
        <v>#REF!</v>
      </c>
      <c r="L32" s="96" t="e">
        <f>ROUND($C32*K32*Constants!H$24,0)</f>
        <v>#REF!</v>
      </c>
      <c r="M32" s="20" t="e">
        <f>+LOE!#REF!</f>
        <v>#REF!</v>
      </c>
      <c r="N32" s="96" t="e">
        <f>ROUND($C32*M32*Constants!J$24,0)</f>
        <v>#REF!</v>
      </c>
      <c r="O32" s="20" t="e">
        <f t="shared" si="2"/>
        <v>#REF!</v>
      </c>
      <c r="P32" s="96" t="e">
        <f t="shared" si="2"/>
        <v>#REF!</v>
      </c>
    </row>
    <row r="33" spans="1:16" ht="12.75">
      <c r="A33" s="52" t="e">
        <f>+LOE!#REF!</f>
        <v>#REF!</v>
      </c>
      <c r="B33" s="49" t="e">
        <f>+LOE!#REF!</f>
        <v>#REF!</v>
      </c>
      <c r="C33" s="35">
        <f>+'Market Access'!C47</f>
        <v>0</v>
      </c>
      <c r="D33" s="33" t="s">
        <v>34</v>
      </c>
      <c r="E33" s="20" t="e">
        <f>+LOE!#REF!</f>
        <v>#REF!</v>
      </c>
      <c r="F33" s="96" t="e">
        <f>ROUND($C33*E33*Constants!B$24,0)</f>
        <v>#REF!</v>
      </c>
      <c r="G33" s="20" t="e">
        <f>+LOE!#REF!</f>
        <v>#REF!</v>
      </c>
      <c r="H33" s="96" t="e">
        <f>ROUND($C33*G33*Constants!D$24,0)</f>
        <v>#REF!</v>
      </c>
      <c r="I33" s="20" t="e">
        <f>+LOE!#REF!</f>
        <v>#REF!</v>
      </c>
      <c r="J33" s="96" t="e">
        <f>ROUND($C33*I33*Constants!F$24,0)</f>
        <v>#REF!</v>
      </c>
      <c r="K33" s="20" t="e">
        <f>+LOE!#REF!</f>
        <v>#REF!</v>
      </c>
      <c r="L33" s="96" t="e">
        <f>ROUND($C33*K33*Constants!H$24,0)</f>
        <v>#REF!</v>
      </c>
      <c r="M33" s="20" t="e">
        <f>+LOE!#REF!</f>
        <v>#REF!</v>
      </c>
      <c r="N33" s="96" t="e">
        <f>ROUND($C33*M33*Constants!J$24,0)</f>
        <v>#REF!</v>
      </c>
      <c r="O33" s="20" t="e">
        <f t="shared" si="2"/>
        <v>#REF!</v>
      </c>
      <c r="P33" s="96" t="e">
        <f t="shared" si="2"/>
        <v>#REF!</v>
      </c>
    </row>
    <row r="34" spans="1:16" ht="12.75">
      <c r="A34" s="52" t="e">
        <f>+LOE!#REF!</f>
        <v>#REF!</v>
      </c>
      <c r="B34" s="49" t="e">
        <f>+LOE!#REF!</f>
        <v>#REF!</v>
      </c>
      <c r="C34" s="35">
        <f>+'Market Access'!C48</f>
        <v>0</v>
      </c>
      <c r="D34" s="33" t="s">
        <v>34</v>
      </c>
      <c r="E34" s="20" t="e">
        <f>+LOE!#REF!</f>
        <v>#REF!</v>
      </c>
      <c r="F34" s="96" t="e">
        <f>ROUND($C34*E34*Constants!B$24,0)</f>
        <v>#REF!</v>
      </c>
      <c r="G34" s="20" t="e">
        <f>+LOE!#REF!</f>
        <v>#REF!</v>
      </c>
      <c r="H34" s="96" t="e">
        <f>ROUND($C34*G34*Constants!D$24,0)</f>
        <v>#REF!</v>
      </c>
      <c r="I34" s="20" t="e">
        <f>+LOE!#REF!</f>
        <v>#REF!</v>
      </c>
      <c r="J34" s="96" t="e">
        <f>ROUND($C34*I34*Constants!F$24,0)</f>
        <v>#REF!</v>
      </c>
      <c r="K34" s="20" t="e">
        <f>+LOE!#REF!</f>
        <v>#REF!</v>
      </c>
      <c r="L34" s="96" t="e">
        <f>ROUND($C34*K34*Constants!H$24,0)</f>
        <v>#REF!</v>
      </c>
      <c r="M34" s="20" t="e">
        <f>+LOE!#REF!</f>
        <v>#REF!</v>
      </c>
      <c r="N34" s="96" t="e">
        <f>ROUND($C34*M34*Constants!J$24,0)</f>
        <v>#REF!</v>
      </c>
      <c r="O34" s="20" t="e">
        <f aca="true" t="shared" si="3" ref="O34:O40">+E34+G34+I34+K34+M34</f>
        <v>#REF!</v>
      </c>
      <c r="P34" s="96" t="e">
        <f aca="true" t="shared" si="4" ref="P34:P40">+F34+H34+J34+L34+N34</f>
        <v>#REF!</v>
      </c>
    </row>
    <row r="35" spans="1:16" ht="12.75">
      <c r="A35" s="52"/>
      <c r="B35" s="49"/>
      <c r="C35" s="35"/>
      <c r="D35" s="33"/>
      <c r="E35" s="20"/>
      <c r="F35" s="96"/>
      <c r="G35" s="20"/>
      <c r="H35" s="96"/>
      <c r="I35" s="20"/>
      <c r="J35" s="96"/>
      <c r="K35" s="20"/>
      <c r="L35" s="96"/>
      <c r="M35" s="20"/>
      <c r="N35" s="96"/>
      <c r="O35" s="20"/>
      <c r="P35" s="96"/>
    </row>
    <row r="36" spans="1:16" ht="12.75">
      <c r="A36" s="52" t="e">
        <f>+LOE!#REF!</f>
        <v>#REF!</v>
      </c>
      <c r="B36" s="49"/>
      <c r="C36" s="35"/>
      <c r="D36" s="33"/>
      <c r="E36" s="20"/>
      <c r="F36" s="96"/>
      <c r="G36" s="20"/>
      <c r="H36" s="96"/>
      <c r="I36" s="20"/>
      <c r="J36" s="96"/>
      <c r="K36" s="20"/>
      <c r="L36" s="96"/>
      <c r="M36" s="20"/>
      <c r="N36" s="96"/>
      <c r="O36" s="20"/>
      <c r="P36" s="96"/>
    </row>
    <row r="37" spans="1:16" ht="12.75">
      <c r="A37" s="52" t="e">
        <f>+LOE!#REF!</f>
        <v>#REF!</v>
      </c>
      <c r="B37" s="49" t="e">
        <f>+LOE!#REF!</f>
        <v>#REF!</v>
      </c>
      <c r="C37" s="35">
        <f>+'Market Access'!C51</f>
        <v>0</v>
      </c>
      <c r="D37" s="33" t="s">
        <v>34</v>
      </c>
      <c r="E37" s="20" t="e">
        <f>+LOE!#REF!</f>
        <v>#REF!</v>
      </c>
      <c r="F37" s="96" t="e">
        <f>ROUND($C37*E37*Constants!B$24,0)</f>
        <v>#REF!</v>
      </c>
      <c r="G37" s="20" t="e">
        <f>+LOE!#REF!</f>
        <v>#REF!</v>
      </c>
      <c r="H37" s="96" t="e">
        <f>ROUND($C37*G37*Constants!D$24,0)</f>
        <v>#REF!</v>
      </c>
      <c r="I37" s="20" t="e">
        <f>+LOE!#REF!</f>
        <v>#REF!</v>
      </c>
      <c r="J37" s="96" t="e">
        <f>ROUND($C37*I37*Constants!F$24,0)</f>
        <v>#REF!</v>
      </c>
      <c r="K37" s="20" t="e">
        <f>+LOE!#REF!</f>
        <v>#REF!</v>
      </c>
      <c r="L37" s="96" t="e">
        <f>ROUND($C37*K37*Constants!H$24,0)</f>
        <v>#REF!</v>
      </c>
      <c r="M37" s="20" t="e">
        <f>+LOE!#REF!</f>
        <v>#REF!</v>
      </c>
      <c r="N37" s="96" t="e">
        <f>ROUND($C37*M37*Constants!J$24,0)</f>
        <v>#REF!</v>
      </c>
      <c r="O37" s="20" t="e">
        <f t="shared" si="3"/>
        <v>#REF!</v>
      </c>
      <c r="P37" s="96" t="e">
        <f t="shared" si="4"/>
        <v>#REF!</v>
      </c>
    </row>
    <row r="38" spans="1:16" ht="12.75">
      <c r="A38" s="52" t="e">
        <f>+LOE!#REF!</f>
        <v>#REF!</v>
      </c>
      <c r="B38" s="49" t="e">
        <f>+LOE!#REF!</f>
        <v>#REF!</v>
      </c>
      <c r="C38" s="35">
        <f>+'Market Access'!C52</f>
        <v>0</v>
      </c>
      <c r="D38" s="33" t="s">
        <v>34</v>
      </c>
      <c r="E38" s="20" t="e">
        <f>+LOE!#REF!</f>
        <v>#REF!</v>
      </c>
      <c r="F38" s="96" t="e">
        <f>ROUND($C38*E38*Constants!B$24,0)</f>
        <v>#REF!</v>
      </c>
      <c r="G38" s="20" t="e">
        <f>+LOE!#REF!</f>
        <v>#REF!</v>
      </c>
      <c r="H38" s="96" t="e">
        <f>ROUND($C38*G38*Constants!D$24,0)</f>
        <v>#REF!</v>
      </c>
      <c r="I38" s="20" t="e">
        <f>+LOE!#REF!</f>
        <v>#REF!</v>
      </c>
      <c r="J38" s="96" t="e">
        <f>ROUND($C38*I38*Constants!F$24,0)</f>
        <v>#REF!</v>
      </c>
      <c r="K38" s="20" t="e">
        <f>+LOE!#REF!</f>
        <v>#REF!</v>
      </c>
      <c r="L38" s="96" t="e">
        <f>ROUND($C38*K38*Constants!H$24,0)</f>
        <v>#REF!</v>
      </c>
      <c r="M38" s="20" t="e">
        <f>+LOE!#REF!</f>
        <v>#REF!</v>
      </c>
      <c r="N38" s="96" t="e">
        <f>ROUND($C38*M38*Constants!J$24,0)</f>
        <v>#REF!</v>
      </c>
      <c r="O38" s="20" t="e">
        <f t="shared" si="3"/>
        <v>#REF!</v>
      </c>
      <c r="P38" s="96" t="e">
        <f t="shared" si="4"/>
        <v>#REF!</v>
      </c>
    </row>
    <row r="39" spans="1:16" ht="12.75">
      <c r="A39" s="52" t="e">
        <f>+LOE!#REF!</f>
        <v>#REF!</v>
      </c>
      <c r="B39" s="49" t="e">
        <f>+LOE!#REF!</f>
        <v>#REF!</v>
      </c>
      <c r="C39" s="35">
        <f>+'Market Access'!C53</f>
        <v>0</v>
      </c>
      <c r="D39" s="33" t="s">
        <v>34</v>
      </c>
      <c r="E39" s="20" t="e">
        <f>+LOE!#REF!</f>
        <v>#REF!</v>
      </c>
      <c r="F39" s="96" t="e">
        <f>ROUND($C39*E39*Constants!B$24,0)</f>
        <v>#REF!</v>
      </c>
      <c r="G39" s="20" t="e">
        <f>+LOE!#REF!</f>
        <v>#REF!</v>
      </c>
      <c r="H39" s="96" t="e">
        <f>ROUND($C39*G39*Constants!D$24,0)</f>
        <v>#REF!</v>
      </c>
      <c r="I39" s="20" t="e">
        <f>+LOE!#REF!</f>
        <v>#REF!</v>
      </c>
      <c r="J39" s="96" t="e">
        <f>ROUND($C39*I39*Constants!F$24,0)</f>
        <v>#REF!</v>
      </c>
      <c r="K39" s="20" t="e">
        <f>+LOE!#REF!</f>
        <v>#REF!</v>
      </c>
      <c r="L39" s="96" t="e">
        <f>ROUND($C39*K39*Constants!H$24,0)</f>
        <v>#REF!</v>
      </c>
      <c r="M39" s="20" t="e">
        <f>+LOE!#REF!</f>
        <v>#REF!</v>
      </c>
      <c r="N39" s="96" t="e">
        <f>ROUND($C39*M39*Constants!J$24,0)</f>
        <v>#REF!</v>
      </c>
      <c r="O39" s="20" t="e">
        <f t="shared" si="3"/>
        <v>#REF!</v>
      </c>
      <c r="P39" s="96" t="e">
        <f t="shared" si="4"/>
        <v>#REF!</v>
      </c>
    </row>
    <row r="40" spans="1:16" ht="12.75">
      <c r="A40" s="52" t="e">
        <f>+LOE!#REF!</f>
        <v>#REF!</v>
      </c>
      <c r="B40" s="49" t="e">
        <f>+LOE!#REF!</f>
        <v>#REF!</v>
      </c>
      <c r="C40" s="35">
        <f>+'Market Access'!C54</f>
        <v>0</v>
      </c>
      <c r="D40" s="33" t="s">
        <v>34</v>
      </c>
      <c r="E40" s="20" t="e">
        <f>+LOE!#REF!</f>
        <v>#REF!</v>
      </c>
      <c r="F40" s="96" t="e">
        <f>ROUND($C40*E40*Constants!B$24,0)</f>
        <v>#REF!</v>
      </c>
      <c r="G40" s="20" t="e">
        <f>+LOE!#REF!</f>
        <v>#REF!</v>
      </c>
      <c r="H40" s="96" t="e">
        <f>ROUND($C40*G40*Constants!D$24,0)</f>
        <v>#REF!</v>
      </c>
      <c r="I40" s="20" t="e">
        <f>+LOE!#REF!</f>
        <v>#REF!</v>
      </c>
      <c r="J40" s="96" t="e">
        <f>ROUND($C40*I40*Constants!F$24,0)</f>
        <v>#REF!</v>
      </c>
      <c r="K40" s="20" t="e">
        <f>+LOE!#REF!</f>
        <v>#REF!</v>
      </c>
      <c r="L40" s="96" t="e">
        <f>ROUND($C40*K40*Constants!H$24,0)</f>
        <v>#REF!</v>
      </c>
      <c r="M40" s="20" t="e">
        <f>+LOE!#REF!</f>
        <v>#REF!</v>
      </c>
      <c r="N40" s="96" t="e">
        <f>ROUND($C40*M40*Constants!J$24,0)</f>
        <v>#REF!</v>
      </c>
      <c r="O40" s="20" t="e">
        <f t="shared" si="3"/>
        <v>#REF!</v>
      </c>
      <c r="P40" s="96" t="e">
        <f t="shared" si="4"/>
        <v>#REF!</v>
      </c>
    </row>
    <row r="41" spans="1:16" ht="12.75">
      <c r="A41" s="52"/>
      <c r="B41" s="49"/>
      <c r="C41" s="35"/>
      <c r="D41" s="35"/>
      <c r="E41" s="20"/>
      <c r="F41" s="40"/>
      <c r="G41" s="20"/>
      <c r="H41" s="40"/>
      <c r="I41" s="20"/>
      <c r="J41" s="40"/>
      <c r="K41" s="20"/>
      <c r="L41" s="40"/>
      <c r="M41" s="20"/>
      <c r="N41" s="40"/>
      <c r="O41" s="20"/>
      <c r="P41" s="40"/>
    </row>
    <row r="42" spans="1:16" ht="13.5" thickBot="1">
      <c r="A42" s="45" t="s">
        <v>39</v>
      </c>
      <c r="B42" s="46"/>
      <c r="C42" s="47"/>
      <c r="D42" s="47"/>
      <c r="E42" s="65" t="e">
        <f aca="true" t="shared" si="5" ref="E42:N42">SUM(E26:E41)</f>
        <v>#REF!</v>
      </c>
      <c r="F42" s="95" t="e">
        <f t="shared" si="5"/>
        <v>#REF!</v>
      </c>
      <c r="G42" s="65" t="e">
        <f t="shared" si="5"/>
        <v>#REF!</v>
      </c>
      <c r="H42" s="95" t="e">
        <f t="shared" si="5"/>
        <v>#REF!</v>
      </c>
      <c r="I42" s="65" t="e">
        <f t="shared" si="5"/>
        <v>#REF!</v>
      </c>
      <c r="J42" s="95" t="e">
        <f t="shared" si="5"/>
        <v>#REF!</v>
      </c>
      <c r="K42" s="65" t="e">
        <f t="shared" si="5"/>
        <v>#REF!</v>
      </c>
      <c r="L42" s="95" t="e">
        <f t="shared" si="5"/>
        <v>#REF!</v>
      </c>
      <c r="M42" s="65" t="e">
        <f t="shared" si="5"/>
        <v>#REF!</v>
      </c>
      <c r="N42" s="95" t="e">
        <f t="shared" si="5"/>
        <v>#REF!</v>
      </c>
      <c r="O42" s="64" t="e">
        <f>+E42+G42+I42+K42+M42</f>
        <v>#REF!</v>
      </c>
      <c r="P42" s="95" t="e">
        <f>+F42+H42+J42+L42+N42</f>
        <v>#REF!</v>
      </c>
    </row>
    <row r="43" spans="1:16" ht="12.75">
      <c r="A43" s="41" t="s">
        <v>40</v>
      </c>
      <c r="B43" s="67"/>
      <c r="C43" s="42"/>
      <c r="D43" s="42"/>
      <c r="E43" s="43"/>
      <c r="F43" s="44"/>
      <c r="G43" s="43"/>
      <c r="H43" s="44"/>
      <c r="I43" s="43"/>
      <c r="J43" s="44"/>
      <c r="K43" s="43"/>
      <c r="L43" s="44"/>
      <c r="M43" s="43"/>
      <c r="N43" s="44"/>
      <c r="O43" s="43"/>
      <c r="P43" s="44"/>
    </row>
    <row r="44" spans="1:16" ht="12.75">
      <c r="A44" s="34" t="s">
        <v>100</v>
      </c>
      <c r="B44" s="49"/>
      <c r="C44" s="35"/>
      <c r="D44" s="35"/>
      <c r="E44" s="20"/>
      <c r="F44" s="40"/>
      <c r="G44" s="20"/>
      <c r="H44" s="40"/>
      <c r="I44" s="20"/>
      <c r="J44" s="40"/>
      <c r="K44" s="20"/>
      <c r="L44" s="40"/>
      <c r="M44" s="20"/>
      <c r="N44" s="40"/>
      <c r="O44" s="20"/>
      <c r="P44" s="40"/>
    </row>
    <row r="45" spans="1:16" ht="12.75">
      <c r="A45" s="32" t="s">
        <v>101</v>
      </c>
      <c r="B45" s="49"/>
      <c r="C45" s="134">
        <v>2000</v>
      </c>
      <c r="D45" s="33" t="s">
        <v>109</v>
      </c>
      <c r="E45" s="20">
        <v>0</v>
      </c>
      <c r="F45" s="40">
        <f>ROUND($C45*E45*Constants!B$28,0)</f>
        <v>0</v>
      </c>
      <c r="G45" s="20">
        <v>0</v>
      </c>
      <c r="H45" s="40">
        <f>ROUND($C45*G45*Constants!D$28,0)</f>
        <v>0</v>
      </c>
      <c r="I45" s="20">
        <v>0</v>
      </c>
      <c r="J45" s="40">
        <f>ROUND($C45*I45*Constants!F$28,0)</f>
        <v>0</v>
      </c>
      <c r="K45" s="20">
        <v>0</v>
      </c>
      <c r="L45" s="40">
        <f>ROUND($C45*K45*Constants!H$28,0)</f>
        <v>0</v>
      </c>
      <c r="M45" s="20">
        <v>0</v>
      </c>
      <c r="N45" s="40">
        <f>ROUND($C45*M45*Constants!J$28,0)</f>
        <v>0</v>
      </c>
      <c r="O45" s="20">
        <f aca="true" t="shared" si="6" ref="O45:P50">+E45+G45+I45+K45+M45</f>
        <v>0</v>
      </c>
      <c r="P45" s="40">
        <f t="shared" si="6"/>
        <v>0</v>
      </c>
    </row>
    <row r="46" spans="1:16" ht="12.75">
      <c r="A46" s="32" t="s">
        <v>102</v>
      </c>
      <c r="B46" s="49" t="s">
        <v>103</v>
      </c>
      <c r="C46" s="134">
        <v>407</v>
      </c>
      <c r="D46" s="33" t="s">
        <v>110</v>
      </c>
      <c r="E46" s="20">
        <f>+E45*2</f>
        <v>0</v>
      </c>
      <c r="F46" s="40">
        <f>ROUND($C46*E46*Constants!B$28,0)</f>
        <v>0</v>
      </c>
      <c r="G46" s="20">
        <f>+G45*2</f>
        <v>0</v>
      </c>
      <c r="H46" s="40">
        <f>ROUND($C46*G46*Constants!D$28,0)</f>
        <v>0</v>
      </c>
      <c r="I46" s="20">
        <f>+I45*2</f>
        <v>0</v>
      </c>
      <c r="J46" s="40">
        <f>ROUND($C46*I46*Constants!F$28,0)</f>
        <v>0</v>
      </c>
      <c r="K46" s="20">
        <f>+K45*2</f>
        <v>0</v>
      </c>
      <c r="L46" s="40">
        <f>ROUND($C46*K46*Constants!H$28,0)</f>
        <v>0</v>
      </c>
      <c r="M46" s="20">
        <f>+M45*2</f>
        <v>0</v>
      </c>
      <c r="N46" s="40">
        <f>ROUND($C46*M46*Constants!J$28,0)</f>
        <v>0</v>
      </c>
      <c r="O46" s="20">
        <f t="shared" si="6"/>
        <v>0</v>
      </c>
      <c r="P46" s="40">
        <f t="shared" si="6"/>
        <v>0</v>
      </c>
    </row>
    <row r="47" spans="1:16" ht="12.75">
      <c r="A47" s="32" t="s">
        <v>105</v>
      </c>
      <c r="B47" s="49" t="s">
        <v>104</v>
      </c>
      <c r="C47" s="134">
        <v>230</v>
      </c>
      <c r="D47" s="33" t="s">
        <v>110</v>
      </c>
      <c r="E47" s="20">
        <f>+E45*21</f>
        <v>0</v>
      </c>
      <c r="F47" s="40">
        <f>ROUND($C47*E47*Constants!B$28,0)</f>
        <v>0</v>
      </c>
      <c r="G47" s="20">
        <f>+G45*21</f>
        <v>0</v>
      </c>
      <c r="H47" s="40">
        <f>ROUND($C47*G47*Constants!D$28,0)</f>
        <v>0</v>
      </c>
      <c r="I47" s="20">
        <f>+I45*21</f>
        <v>0</v>
      </c>
      <c r="J47" s="40">
        <f>ROUND($C47*I47*Constants!F$28,0)</f>
        <v>0</v>
      </c>
      <c r="K47" s="20">
        <f>+K45*21</f>
        <v>0</v>
      </c>
      <c r="L47" s="40">
        <f>ROUND($C47*K47*Constants!H$28,0)</f>
        <v>0</v>
      </c>
      <c r="M47" s="20">
        <f>+M45*21</f>
        <v>0</v>
      </c>
      <c r="N47" s="40">
        <f>ROUND($C47*M47*Constants!J$28,0)</f>
        <v>0</v>
      </c>
      <c r="O47" s="20">
        <f t="shared" si="6"/>
        <v>0</v>
      </c>
      <c r="P47" s="40">
        <f t="shared" si="6"/>
        <v>0</v>
      </c>
    </row>
    <row r="48" spans="1:16" ht="12.75">
      <c r="A48" s="32" t="s">
        <v>106</v>
      </c>
      <c r="B48" s="49"/>
      <c r="C48" s="134">
        <v>250</v>
      </c>
      <c r="D48" s="33" t="s">
        <v>41</v>
      </c>
      <c r="E48" s="20">
        <f>+E45</f>
        <v>0</v>
      </c>
      <c r="F48" s="40">
        <f>ROUND($C48*E48*Constants!B$28,0)</f>
        <v>0</v>
      </c>
      <c r="G48" s="20">
        <f>+G45</f>
        <v>0</v>
      </c>
      <c r="H48" s="40">
        <f>ROUND($C48*G48*Constants!D$28,0)</f>
        <v>0</v>
      </c>
      <c r="I48" s="20">
        <f>+I45</f>
        <v>0</v>
      </c>
      <c r="J48" s="40">
        <f>ROUND($C48*I48*Constants!F$28,0)</f>
        <v>0</v>
      </c>
      <c r="K48" s="20">
        <f>+K45</f>
        <v>0</v>
      </c>
      <c r="L48" s="40">
        <f>ROUND($C48*K48*Constants!H$28,0)</f>
        <v>0</v>
      </c>
      <c r="M48" s="20">
        <f>+M45</f>
        <v>0</v>
      </c>
      <c r="N48" s="40">
        <f>ROUND($C48*M48*Constants!J$28,0)</f>
        <v>0</v>
      </c>
      <c r="O48" s="20">
        <f t="shared" si="6"/>
        <v>0</v>
      </c>
      <c r="P48" s="40">
        <f t="shared" si="6"/>
        <v>0</v>
      </c>
    </row>
    <row r="49" spans="1:16" ht="12.75">
      <c r="A49" s="32" t="s">
        <v>107</v>
      </c>
      <c r="B49" s="49"/>
      <c r="C49" s="134">
        <v>50</v>
      </c>
      <c r="D49" s="33" t="s">
        <v>93</v>
      </c>
      <c r="E49" s="20">
        <f>+E47</f>
        <v>0</v>
      </c>
      <c r="F49" s="40">
        <f>ROUND($C49*E49*Constants!B$28,0)</f>
        <v>0</v>
      </c>
      <c r="G49" s="20">
        <f>+G47</f>
        <v>0</v>
      </c>
      <c r="H49" s="40">
        <f>ROUND($C49*G49*Constants!D$28,0)</f>
        <v>0</v>
      </c>
      <c r="I49" s="20">
        <f>+I47</f>
        <v>0</v>
      </c>
      <c r="J49" s="40">
        <f>ROUND($C49*I49*Constants!F$28,0)</f>
        <v>0</v>
      </c>
      <c r="K49" s="20">
        <f>+K47</f>
        <v>0</v>
      </c>
      <c r="L49" s="40">
        <f>ROUND($C49*K49*Constants!H$28,0)</f>
        <v>0</v>
      </c>
      <c r="M49" s="20">
        <f>+M47</f>
        <v>0</v>
      </c>
      <c r="N49" s="40">
        <f>ROUND($C49*M49*Constants!J$28,0)</f>
        <v>0</v>
      </c>
      <c r="O49" s="20">
        <f t="shared" si="6"/>
        <v>0</v>
      </c>
      <c r="P49" s="40">
        <f t="shared" si="6"/>
        <v>0</v>
      </c>
    </row>
    <row r="50" spans="1:16" ht="12.75">
      <c r="A50" s="32" t="s">
        <v>108</v>
      </c>
      <c r="B50" s="49"/>
      <c r="C50" s="134">
        <v>500</v>
      </c>
      <c r="D50" s="33" t="s">
        <v>111</v>
      </c>
      <c r="E50" s="20">
        <f>+E45</f>
        <v>0</v>
      </c>
      <c r="F50" s="40">
        <f>ROUND($C50*E50*Constants!B$28,0)</f>
        <v>0</v>
      </c>
      <c r="G50" s="20">
        <f>+G45</f>
        <v>0</v>
      </c>
      <c r="H50" s="40">
        <f>ROUND($C50*G50*Constants!D$28,0)</f>
        <v>0</v>
      </c>
      <c r="I50" s="20">
        <f>+I45</f>
        <v>0</v>
      </c>
      <c r="J50" s="40">
        <f>ROUND($C50*I50*Constants!F$28,0)</f>
        <v>0</v>
      </c>
      <c r="K50" s="20">
        <f>+K45</f>
        <v>0</v>
      </c>
      <c r="L50" s="40">
        <f>ROUND($C50*K50*Constants!H$28,0)</f>
        <v>0</v>
      </c>
      <c r="M50" s="20">
        <f>+M45</f>
        <v>0</v>
      </c>
      <c r="N50" s="40">
        <f>ROUND($C50*M50*Constants!J$28,0)</f>
        <v>0</v>
      </c>
      <c r="O50" s="20">
        <f t="shared" si="6"/>
        <v>0</v>
      </c>
      <c r="P50" s="40">
        <f t="shared" si="6"/>
        <v>0</v>
      </c>
    </row>
    <row r="51" spans="1:16" ht="12.75">
      <c r="A51" s="32"/>
      <c r="B51" s="49"/>
      <c r="C51" s="35"/>
      <c r="D51" s="35"/>
      <c r="E51" s="20"/>
      <c r="F51" s="40"/>
      <c r="G51" s="20"/>
      <c r="H51" s="40"/>
      <c r="I51" s="20"/>
      <c r="J51" s="40"/>
      <c r="K51" s="20"/>
      <c r="L51" s="40"/>
      <c r="M51" s="20"/>
      <c r="N51" s="40"/>
      <c r="O51" s="20"/>
      <c r="P51" s="40"/>
    </row>
    <row r="52" spans="1:16" ht="13.5" thickBot="1">
      <c r="A52" s="45" t="s">
        <v>42</v>
      </c>
      <c r="B52" s="46"/>
      <c r="C52" s="47"/>
      <c r="D52" s="47"/>
      <c r="E52" s="65"/>
      <c r="F52" s="95">
        <f>SUM(F43:F51)</f>
        <v>0</v>
      </c>
      <c r="G52" s="65"/>
      <c r="H52" s="95">
        <f>SUM(H43:H51)</f>
        <v>0</v>
      </c>
      <c r="I52" s="65"/>
      <c r="J52" s="95">
        <f>SUM(J43:J51)</f>
        <v>0</v>
      </c>
      <c r="K52" s="65"/>
      <c r="L52" s="95">
        <f>SUM(L43:L51)</f>
        <v>0</v>
      </c>
      <c r="M52" s="65"/>
      <c r="N52" s="95">
        <f>SUM(N43:N51)</f>
        <v>0</v>
      </c>
      <c r="O52" s="64"/>
      <c r="P52" s="95">
        <f>+F52+H52+J52+L52+N52</f>
        <v>0</v>
      </c>
    </row>
    <row r="53" spans="1:16" ht="12.75">
      <c r="A53" s="41" t="s">
        <v>70</v>
      </c>
      <c r="B53" s="67"/>
      <c r="C53" s="42"/>
      <c r="D53" s="42"/>
      <c r="E53" s="43"/>
      <c r="F53" s="44"/>
      <c r="G53" s="43"/>
      <c r="H53" s="44"/>
      <c r="I53" s="43"/>
      <c r="J53" s="44"/>
      <c r="K53" s="43"/>
      <c r="L53" s="44"/>
      <c r="M53" s="43"/>
      <c r="N53" s="44"/>
      <c r="O53" s="43"/>
      <c r="P53" s="44"/>
    </row>
    <row r="54" spans="1:16" ht="12.75">
      <c r="A54" s="34" t="s">
        <v>73</v>
      </c>
      <c r="B54" s="49"/>
      <c r="C54" s="35"/>
      <c r="D54" s="35"/>
      <c r="E54" s="20"/>
      <c r="F54" s="40"/>
      <c r="G54" s="20"/>
      <c r="H54" s="40"/>
      <c r="I54" s="20"/>
      <c r="J54" s="40"/>
      <c r="K54" s="20"/>
      <c r="L54" s="40"/>
      <c r="M54" s="20"/>
      <c r="N54" s="40"/>
      <c r="O54" s="20"/>
      <c r="P54" s="40"/>
    </row>
    <row r="55" spans="1:16" ht="12.75" hidden="1">
      <c r="A55" s="32" t="s">
        <v>74</v>
      </c>
      <c r="B55" s="49"/>
      <c r="C55" s="134">
        <v>0</v>
      </c>
      <c r="D55" s="33" t="s">
        <v>34</v>
      </c>
      <c r="E55" s="20">
        <v>12</v>
      </c>
      <c r="F55" s="40">
        <f>ROUND($C55*E55*Constants!B$28,0)</f>
        <v>0</v>
      </c>
      <c r="G55" s="20">
        <v>12</v>
      </c>
      <c r="H55" s="40">
        <f>ROUND($C55*G55*Constants!D$28,0)</f>
        <v>0</v>
      </c>
      <c r="I55" s="20">
        <v>12</v>
      </c>
      <c r="J55" s="40">
        <f>ROUND($C55*I55*Constants!F$28,0)</f>
        <v>0</v>
      </c>
      <c r="K55" s="20">
        <v>12</v>
      </c>
      <c r="L55" s="40">
        <f>ROUND($C55*K55*Constants!H$28,0)</f>
        <v>0</v>
      </c>
      <c r="M55" s="20">
        <v>12</v>
      </c>
      <c r="N55" s="40">
        <f>ROUND($C55*M55*Constants!J$28,0)</f>
        <v>0</v>
      </c>
      <c r="O55" s="20">
        <f aca="true" t="shared" si="7" ref="O55:P63">+E55+G55+I55+K55+M55</f>
        <v>60</v>
      </c>
      <c r="P55" s="40">
        <f t="shared" si="7"/>
        <v>0</v>
      </c>
    </row>
    <row r="56" spans="1:16" ht="12.75">
      <c r="A56" s="32" t="s">
        <v>47</v>
      </c>
      <c r="B56" s="49"/>
      <c r="C56" s="134">
        <v>64</v>
      </c>
      <c r="D56" s="33" t="s">
        <v>99</v>
      </c>
      <c r="E56" s="20" t="e">
        <f>+E21</f>
        <v>#REF!</v>
      </c>
      <c r="F56" s="40" t="e">
        <f>ROUND($C56*E56*Constants!B$28,0)</f>
        <v>#REF!</v>
      </c>
      <c r="G56" s="20" t="e">
        <f>+G21</f>
        <v>#REF!</v>
      </c>
      <c r="H56" s="40" t="e">
        <f>ROUND($C56*G56*Constants!D$28,0)</f>
        <v>#REF!</v>
      </c>
      <c r="I56" s="20" t="e">
        <f>+I21</f>
        <v>#REF!</v>
      </c>
      <c r="J56" s="40" t="e">
        <f>ROUND($C56*I56*Constants!F$28,0)</f>
        <v>#REF!</v>
      </c>
      <c r="K56" s="20" t="e">
        <f>+K21</f>
        <v>#REF!</v>
      </c>
      <c r="L56" s="40" t="e">
        <f>ROUND($C56*K56*Constants!H$28,0)</f>
        <v>#REF!</v>
      </c>
      <c r="M56" s="20" t="e">
        <f>+M21</f>
        <v>#REF!</v>
      </c>
      <c r="N56" s="40" t="e">
        <f>ROUND($C56*M56*Constants!J$28,0)</f>
        <v>#REF!</v>
      </c>
      <c r="O56" s="20" t="e">
        <f t="shared" si="7"/>
        <v>#REF!</v>
      </c>
      <c r="P56" s="40" t="e">
        <f t="shared" si="7"/>
        <v>#REF!</v>
      </c>
    </row>
    <row r="57" spans="1:16" ht="12.75">
      <c r="A57" s="32" t="s">
        <v>48</v>
      </c>
      <c r="B57" s="49"/>
      <c r="C57" s="134">
        <v>90</v>
      </c>
      <c r="D57" s="33" t="s">
        <v>99</v>
      </c>
      <c r="E57" s="20" t="e">
        <f>E56</f>
        <v>#REF!</v>
      </c>
      <c r="F57" s="40" t="e">
        <f>ROUND($C57*E57*Constants!B$28,0)</f>
        <v>#REF!</v>
      </c>
      <c r="G57" s="20" t="e">
        <f>G56</f>
        <v>#REF!</v>
      </c>
      <c r="H57" s="40" t="e">
        <f>ROUND($C57*G57*Constants!D$28,0)</f>
        <v>#REF!</v>
      </c>
      <c r="I57" s="20" t="e">
        <f>I56</f>
        <v>#REF!</v>
      </c>
      <c r="J57" s="40" t="e">
        <f>ROUND($C57*I57*Constants!F$28,0)</f>
        <v>#REF!</v>
      </c>
      <c r="K57" s="20" t="e">
        <f>K56</f>
        <v>#REF!</v>
      </c>
      <c r="L57" s="40" t="e">
        <f>ROUND($C57*K57*Constants!H$28,0)</f>
        <v>#REF!</v>
      </c>
      <c r="M57" s="20" t="e">
        <f>M56</f>
        <v>#REF!</v>
      </c>
      <c r="N57" s="40" t="e">
        <f>ROUND($C57*M57*Constants!J$28,0)</f>
        <v>#REF!</v>
      </c>
      <c r="O57" s="20" t="e">
        <f t="shared" si="7"/>
        <v>#REF!</v>
      </c>
      <c r="P57" s="40" t="e">
        <f t="shared" si="7"/>
        <v>#REF!</v>
      </c>
    </row>
    <row r="58" spans="1:16" ht="12.75">
      <c r="A58" s="32" t="s">
        <v>44</v>
      </c>
      <c r="B58" s="49"/>
      <c r="C58" s="134">
        <v>37.5</v>
      </c>
      <c r="D58" s="33" t="s">
        <v>99</v>
      </c>
      <c r="E58" s="20" t="e">
        <f>+E56</f>
        <v>#REF!</v>
      </c>
      <c r="F58" s="40" t="e">
        <f>ROUND($C58*E58*Constants!B$28,0)</f>
        <v>#REF!</v>
      </c>
      <c r="G58" s="20" t="e">
        <f>+G56</f>
        <v>#REF!</v>
      </c>
      <c r="H58" s="40" t="e">
        <f>ROUND($C58*G58*Constants!D$28,0)</f>
        <v>#REF!</v>
      </c>
      <c r="I58" s="20" t="e">
        <f>+I56</f>
        <v>#REF!</v>
      </c>
      <c r="J58" s="40" t="e">
        <f>ROUND($C58*I58*Constants!F$28,0)</f>
        <v>#REF!</v>
      </c>
      <c r="K58" s="20" t="e">
        <f>+K56</f>
        <v>#REF!</v>
      </c>
      <c r="L58" s="40" t="e">
        <f>ROUND($C58*K58*Constants!H$28,0)</f>
        <v>#REF!</v>
      </c>
      <c r="M58" s="20" t="e">
        <f>+M56</f>
        <v>#REF!</v>
      </c>
      <c r="N58" s="40" t="e">
        <f>ROUND($C58*M58*Constants!J$28,0)</f>
        <v>#REF!</v>
      </c>
      <c r="O58" s="20" t="e">
        <f t="shared" si="7"/>
        <v>#REF!</v>
      </c>
      <c r="P58" s="40" t="e">
        <f t="shared" si="7"/>
        <v>#REF!</v>
      </c>
    </row>
    <row r="59" spans="1:16" ht="12.75" hidden="1">
      <c r="A59" s="32" t="s">
        <v>75</v>
      </c>
      <c r="B59" s="49"/>
      <c r="C59" s="134">
        <v>0</v>
      </c>
      <c r="D59" s="33" t="s">
        <v>34</v>
      </c>
      <c r="E59" s="20">
        <v>12</v>
      </c>
      <c r="F59" s="40">
        <f>ROUND($C59*E59*Constants!B$28,0)</f>
        <v>0</v>
      </c>
      <c r="G59" s="20">
        <v>12</v>
      </c>
      <c r="H59" s="40">
        <f>ROUND($C59*G59*Constants!D$28,0)</f>
        <v>0</v>
      </c>
      <c r="I59" s="20">
        <v>12</v>
      </c>
      <c r="J59" s="40">
        <f>ROUND($C59*I59*Constants!F$28,0)</f>
        <v>0</v>
      </c>
      <c r="K59" s="20">
        <v>12</v>
      </c>
      <c r="L59" s="40">
        <f>ROUND($C59*K59*Constants!H$28,0)</f>
        <v>0</v>
      </c>
      <c r="M59" s="20">
        <v>12</v>
      </c>
      <c r="N59" s="40">
        <f>ROUND($C59*M59*Constants!J$28,0)</f>
        <v>0</v>
      </c>
      <c r="O59" s="20">
        <f t="shared" si="7"/>
        <v>60</v>
      </c>
      <c r="P59" s="40">
        <f t="shared" si="7"/>
        <v>0</v>
      </c>
    </row>
    <row r="60" spans="1:16" ht="12.75" hidden="1">
      <c r="A60" s="32" t="s">
        <v>49</v>
      </c>
      <c r="B60" s="49"/>
      <c r="C60" s="134">
        <v>0</v>
      </c>
      <c r="D60" s="33" t="s">
        <v>34</v>
      </c>
      <c r="E60" s="20">
        <v>12</v>
      </c>
      <c r="F60" s="40">
        <f>ROUND($C60*E60*Constants!B$28,0)</f>
        <v>0</v>
      </c>
      <c r="G60" s="20">
        <v>12</v>
      </c>
      <c r="H60" s="40">
        <f>ROUND($C60*G60*Constants!D$28,0)</f>
        <v>0</v>
      </c>
      <c r="I60" s="20">
        <v>12</v>
      </c>
      <c r="J60" s="40">
        <f>ROUND($C60*I60*Constants!F$28,0)</f>
        <v>0</v>
      </c>
      <c r="K60" s="20">
        <v>12</v>
      </c>
      <c r="L60" s="40">
        <f>ROUND($C60*K60*Constants!H$28,0)</f>
        <v>0</v>
      </c>
      <c r="M60" s="20">
        <v>12</v>
      </c>
      <c r="N60" s="40">
        <f>ROUND($C60*M60*Constants!J$28,0)</f>
        <v>0</v>
      </c>
      <c r="O60" s="20">
        <f t="shared" si="7"/>
        <v>60</v>
      </c>
      <c r="P60" s="40">
        <f t="shared" si="7"/>
        <v>0</v>
      </c>
    </row>
    <row r="61" spans="1:16" ht="12.75" hidden="1">
      <c r="A61" s="32" t="s">
        <v>43</v>
      </c>
      <c r="B61" s="49"/>
      <c r="C61" s="134">
        <v>0</v>
      </c>
      <c r="D61" s="33" t="s">
        <v>34</v>
      </c>
      <c r="E61" s="20">
        <v>12</v>
      </c>
      <c r="F61" s="40">
        <f>ROUND($C61*E61*Constants!B$28,0)</f>
        <v>0</v>
      </c>
      <c r="G61" s="20">
        <v>12</v>
      </c>
      <c r="H61" s="40">
        <f>ROUND($C61*G61*Constants!D$28,0)</f>
        <v>0</v>
      </c>
      <c r="I61" s="20">
        <v>12</v>
      </c>
      <c r="J61" s="40">
        <f>ROUND($C61*I61*Constants!F$28,0)</f>
        <v>0</v>
      </c>
      <c r="K61" s="20">
        <v>12</v>
      </c>
      <c r="L61" s="40">
        <f>ROUND($C61*K61*Constants!H$28,0)</f>
        <v>0</v>
      </c>
      <c r="M61" s="20">
        <v>12</v>
      </c>
      <c r="N61" s="40">
        <f>ROUND($C61*M61*Constants!J$28,0)</f>
        <v>0</v>
      </c>
      <c r="O61" s="20">
        <f t="shared" si="7"/>
        <v>60</v>
      </c>
      <c r="P61" s="40">
        <f t="shared" si="7"/>
        <v>0</v>
      </c>
    </row>
    <row r="62" spans="1:16" ht="12.75">
      <c r="A62" s="32" t="s">
        <v>45</v>
      </c>
      <c r="B62" s="49" t="s">
        <v>50</v>
      </c>
      <c r="C62" s="53">
        <v>0.0144</v>
      </c>
      <c r="D62" s="33" t="s">
        <v>54</v>
      </c>
      <c r="E62" s="20"/>
      <c r="F62" s="40">
        <f>ROUND($C62*E62,0)</f>
        <v>0</v>
      </c>
      <c r="G62" s="20"/>
      <c r="H62" s="40">
        <f>ROUND($C62*G62,0)</f>
        <v>0</v>
      </c>
      <c r="I62" s="20"/>
      <c r="J62" s="40">
        <f>ROUND($C62*I62,0)</f>
        <v>0</v>
      </c>
      <c r="K62" s="20"/>
      <c r="L62" s="40">
        <f>ROUND($C62*K62,0)</f>
        <v>0</v>
      </c>
      <c r="M62" s="20"/>
      <c r="N62" s="40">
        <f>ROUND($C62*M62,0)</f>
        <v>0</v>
      </c>
      <c r="O62" s="20">
        <f t="shared" si="7"/>
        <v>0</v>
      </c>
      <c r="P62" s="40">
        <f t="shared" si="7"/>
        <v>0</v>
      </c>
    </row>
    <row r="63" spans="1:16" ht="12.75">
      <c r="A63" s="32" t="s">
        <v>46</v>
      </c>
      <c r="B63" s="49" t="s">
        <v>50</v>
      </c>
      <c r="C63" s="35">
        <v>22.25</v>
      </c>
      <c r="D63" s="33" t="s">
        <v>41</v>
      </c>
      <c r="E63" s="20"/>
      <c r="F63" s="40">
        <f>ROUND($C63*E63*Constants!B$28,0)</f>
        <v>0</v>
      </c>
      <c r="G63" s="20"/>
      <c r="H63" s="40">
        <f>ROUND($C63*G63*Constants!D$28,0)</f>
        <v>0</v>
      </c>
      <c r="I63" s="20"/>
      <c r="J63" s="40">
        <f>ROUND($C63*I63*Constants!F$28,0)</f>
        <v>0</v>
      </c>
      <c r="K63" s="20"/>
      <c r="L63" s="40">
        <f>ROUND($C63*K63*Constants!H$28,0)</f>
        <v>0</v>
      </c>
      <c r="M63" s="20"/>
      <c r="N63" s="40">
        <f>ROUND($C63*M63*Constants!J$28,0)</f>
        <v>0</v>
      </c>
      <c r="O63" s="20">
        <f t="shared" si="7"/>
        <v>0</v>
      </c>
      <c r="P63" s="40">
        <f t="shared" si="7"/>
        <v>0</v>
      </c>
    </row>
    <row r="64" spans="1:16" ht="12.75">
      <c r="A64" s="32"/>
      <c r="B64" s="49"/>
      <c r="C64" s="35"/>
      <c r="D64" s="33"/>
      <c r="E64" s="20"/>
      <c r="F64" s="40"/>
      <c r="G64" s="20"/>
      <c r="H64" s="40"/>
      <c r="I64" s="20"/>
      <c r="J64" s="40"/>
      <c r="K64" s="20"/>
      <c r="L64" s="40"/>
      <c r="M64" s="20"/>
      <c r="N64" s="40"/>
      <c r="O64" s="20"/>
      <c r="P64" s="40"/>
    </row>
    <row r="65" spans="1:16" ht="13.5" thickBot="1">
      <c r="A65" s="45" t="s">
        <v>51</v>
      </c>
      <c r="B65" s="46"/>
      <c r="C65" s="47"/>
      <c r="D65" s="47"/>
      <c r="E65" s="65"/>
      <c r="F65" s="95" t="e">
        <f>SUM(F54:F64)</f>
        <v>#REF!</v>
      </c>
      <c r="G65" s="65"/>
      <c r="H65" s="95" t="e">
        <f>SUM(H54:H64)</f>
        <v>#REF!</v>
      </c>
      <c r="I65" s="65"/>
      <c r="J65" s="95" t="e">
        <f>SUM(J54:J64)</f>
        <v>#REF!</v>
      </c>
      <c r="K65" s="65"/>
      <c r="L65" s="95" t="e">
        <f>SUM(L54:L64)</f>
        <v>#REF!</v>
      </c>
      <c r="M65" s="65"/>
      <c r="N65" s="95" t="e">
        <f>SUM(N54:N64)</f>
        <v>#REF!</v>
      </c>
      <c r="O65" s="64"/>
      <c r="P65" s="95" t="e">
        <f>+F65+H65+J65+L65+N65</f>
        <v>#REF!</v>
      </c>
    </row>
    <row r="66" spans="1:19" s="54" customFormat="1" ht="13.5" thickBot="1">
      <c r="A66" s="68" t="s">
        <v>77</v>
      </c>
      <c r="B66" s="57"/>
      <c r="C66" s="58"/>
      <c r="D66" s="58"/>
      <c r="E66" s="26"/>
      <c r="F66" s="97" t="e">
        <f>+F21+F24+F42+F52+F65</f>
        <v>#REF!</v>
      </c>
      <c r="G66" s="26"/>
      <c r="H66" s="97" t="e">
        <f>+H21+H24+H42+H52+H65</f>
        <v>#REF!</v>
      </c>
      <c r="I66" s="26"/>
      <c r="J66" s="97" t="e">
        <f>+J21+J24+J42+J52+J65</f>
        <v>#REF!</v>
      </c>
      <c r="K66" s="26"/>
      <c r="L66" s="97" t="e">
        <f>+L21+L24+L42+L52+L65</f>
        <v>#REF!</v>
      </c>
      <c r="M66" s="26"/>
      <c r="N66" s="97" t="e">
        <f>+N21+N24+N42+N52+N65</f>
        <v>#REF!</v>
      </c>
      <c r="O66" s="17"/>
      <c r="P66" s="97" t="e">
        <f>+F66+H66+J66+L66+N66</f>
        <v>#REF!</v>
      </c>
      <c r="S66" s="13"/>
    </row>
    <row r="67" spans="1:16" ht="12.75">
      <c r="A67" s="41" t="s">
        <v>76</v>
      </c>
      <c r="B67" s="69"/>
      <c r="C67" s="42"/>
      <c r="D67" s="42"/>
      <c r="E67" s="43"/>
      <c r="F67" s="44"/>
      <c r="G67" s="43"/>
      <c r="H67" s="44"/>
      <c r="I67" s="43"/>
      <c r="J67" s="44"/>
      <c r="K67" s="43"/>
      <c r="L67" s="44"/>
      <c r="M67" s="43"/>
      <c r="N67" s="44"/>
      <c r="O67" s="43"/>
      <c r="P67" s="44"/>
    </row>
    <row r="68" spans="1:16" ht="12.75">
      <c r="A68" s="52"/>
      <c r="B68" s="63"/>
      <c r="C68" s="53">
        <v>0.365</v>
      </c>
      <c r="D68" s="35" t="s">
        <v>85</v>
      </c>
      <c r="E68" s="85" t="e">
        <f>F66</f>
        <v>#REF!</v>
      </c>
      <c r="F68" s="96" t="e">
        <f>ROUND($C68*E68,0)</f>
        <v>#REF!</v>
      </c>
      <c r="G68" s="85" t="e">
        <f>H66</f>
        <v>#REF!</v>
      </c>
      <c r="H68" s="96" t="e">
        <f>ROUND($C68*G68,0)</f>
        <v>#REF!</v>
      </c>
      <c r="I68" s="85" t="e">
        <f>J66</f>
        <v>#REF!</v>
      </c>
      <c r="J68" s="96" t="e">
        <f>ROUND($C68*I68,0)</f>
        <v>#REF!</v>
      </c>
      <c r="K68" s="85" t="e">
        <f>L66</f>
        <v>#REF!</v>
      </c>
      <c r="L68" s="96" t="e">
        <f>ROUND($C68*K68,0)</f>
        <v>#REF!</v>
      </c>
      <c r="M68" s="85" t="e">
        <f>N66</f>
        <v>#REF!</v>
      </c>
      <c r="N68" s="96" t="e">
        <f>ROUND($C68*M68,0)</f>
        <v>#REF!</v>
      </c>
      <c r="O68" s="85"/>
      <c r="P68" s="96" t="e">
        <f>+F68+H68+J68+L68+N68</f>
        <v>#REF!</v>
      </c>
    </row>
    <row r="69" spans="1:16" ht="13.5" thickBot="1">
      <c r="A69" s="45" t="s">
        <v>78</v>
      </c>
      <c r="B69" s="46"/>
      <c r="C69" s="47"/>
      <c r="D69" s="47"/>
      <c r="E69" s="65"/>
      <c r="F69" s="95" t="e">
        <f>F68</f>
        <v>#REF!</v>
      </c>
      <c r="G69" s="65"/>
      <c r="H69" s="95" t="e">
        <f>H68</f>
        <v>#REF!</v>
      </c>
      <c r="I69" s="65"/>
      <c r="J69" s="95" t="e">
        <f>J68</f>
        <v>#REF!</v>
      </c>
      <c r="K69" s="65"/>
      <c r="L69" s="95" t="e">
        <f>L68</f>
        <v>#REF!</v>
      </c>
      <c r="M69" s="65"/>
      <c r="N69" s="95" t="e">
        <f>N68</f>
        <v>#REF!</v>
      </c>
      <c r="O69" s="64"/>
      <c r="P69" s="95" t="e">
        <f>+F69+H69+J69+L69+N69</f>
        <v>#REF!</v>
      </c>
    </row>
    <row r="70" spans="1:16" ht="12.75">
      <c r="A70" s="41" t="s">
        <v>71</v>
      </c>
      <c r="B70" s="59"/>
      <c r="C70" s="42"/>
      <c r="D70" s="42"/>
      <c r="E70" s="43"/>
      <c r="F70" s="44"/>
      <c r="G70" s="43"/>
      <c r="H70" s="44"/>
      <c r="I70" s="43"/>
      <c r="J70" s="44"/>
      <c r="K70" s="43"/>
      <c r="L70" s="44"/>
      <c r="M70" s="43"/>
      <c r="N70" s="44"/>
      <c r="O70" s="43"/>
      <c r="P70" s="44"/>
    </row>
    <row r="71" spans="1:16" ht="12.75">
      <c r="A71" s="52"/>
      <c r="B71" s="60"/>
      <c r="C71" s="53"/>
      <c r="D71" s="35"/>
      <c r="E71" s="20"/>
      <c r="F71" s="96">
        <v>0</v>
      </c>
      <c r="G71" s="20"/>
      <c r="H71" s="40"/>
      <c r="I71" s="20"/>
      <c r="J71" s="40"/>
      <c r="K71" s="20"/>
      <c r="L71" s="40"/>
      <c r="M71" s="20"/>
      <c r="N71" s="40"/>
      <c r="O71" s="20"/>
      <c r="P71" s="96">
        <f>+F71+H71+J71+L71+N71</f>
        <v>0</v>
      </c>
    </row>
    <row r="72" spans="1:16" ht="12.75">
      <c r="A72" s="32" t="s">
        <v>65</v>
      </c>
      <c r="B72" s="61"/>
      <c r="C72" s="3">
        <v>0.1</v>
      </c>
      <c r="D72" s="55" t="s">
        <v>52</v>
      </c>
      <c r="E72" s="20"/>
      <c r="F72" s="40">
        <f>ROUND($F71*$C72*Constants!B$31,0)</f>
        <v>0</v>
      </c>
      <c r="G72" s="20"/>
      <c r="H72" s="96">
        <f>ROUND($F71*$C72*Constants!D$31,0)</f>
        <v>0</v>
      </c>
      <c r="I72" s="20"/>
      <c r="J72" s="96">
        <f>ROUND($F71*$C72*Constants!F$31,0)</f>
        <v>0</v>
      </c>
      <c r="K72" s="20"/>
      <c r="L72" s="96">
        <f>ROUND($F71*$C72*Constants!H$31,0)</f>
        <v>0</v>
      </c>
      <c r="M72" s="20"/>
      <c r="N72" s="96">
        <f>ROUND($F71*$C72*Constants!J$31,0)</f>
        <v>0</v>
      </c>
      <c r="O72" s="20"/>
      <c r="P72" s="40">
        <f>+F72+H72+J72+L72+N72</f>
        <v>0</v>
      </c>
    </row>
    <row r="73" spans="1:16" ht="13.5" thickBot="1">
      <c r="A73" s="45" t="s">
        <v>53</v>
      </c>
      <c r="B73" s="46"/>
      <c r="C73" s="47"/>
      <c r="D73" s="47"/>
      <c r="E73" s="65"/>
      <c r="F73" s="95">
        <f>SUM(F71:F72)</f>
        <v>0</v>
      </c>
      <c r="G73" s="65"/>
      <c r="H73" s="95">
        <f>SUM(H71:H72)</f>
        <v>0</v>
      </c>
      <c r="I73" s="65"/>
      <c r="J73" s="95">
        <f>SUM(J71:J72)</f>
        <v>0</v>
      </c>
      <c r="K73" s="65"/>
      <c r="L73" s="95">
        <f>SUM(L71:L72)</f>
        <v>0</v>
      </c>
      <c r="M73" s="65"/>
      <c r="N73" s="95">
        <f>SUM(N71:N72)</f>
        <v>0</v>
      </c>
      <c r="O73" s="64"/>
      <c r="P73" s="95">
        <f>+F73+H73+J73+L73+N73</f>
        <v>0</v>
      </c>
    </row>
    <row r="74" spans="1:16" ht="12.75">
      <c r="A74" s="41" t="s">
        <v>80</v>
      </c>
      <c r="B74" s="62"/>
      <c r="C74" s="42"/>
      <c r="D74" s="42"/>
      <c r="E74" s="43"/>
      <c r="F74" s="44"/>
      <c r="G74" s="43"/>
      <c r="H74" s="44"/>
      <c r="I74" s="43"/>
      <c r="J74" s="44"/>
      <c r="K74" s="43"/>
      <c r="L74" s="44"/>
      <c r="M74" s="43"/>
      <c r="N74" s="44"/>
      <c r="O74" s="43"/>
      <c r="P74" s="44"/>
    </row>
    <row r="75" spans="1:16" ht="12.75">
      <c r="A75" s="32" t="s">
        <v>96</v>
      </c>
      <c r="B75" s="66"/>
      <c r="C75" s="35"/>
      <c r="D75" s="33"/>
      <c r="E75" s="20"/>
      <c r="F75" s="96">
        <v>0</v>
      </c>
      <c r="G75" s="20"/>
      <c r="H75" s="96"/>
      <c r="I75" s="20"/>
      <c r="J75" s="96"/>
      <c r="K75" s="20"/>
      <c r="L75" s="96"/>
      <c r="M75" s="20"/>
      <c r="N75" s="96"/>
      <c r="O75" s="20"/>
      <c r="P75" s="96">
        <f>+F75+H75+J75+L75+N75</f>
        <v>0</v>
      </c>
    </row>
    <row r="76" spans="1:16" ht="12.75">
      <c r="A76" s="32"/>
      <c r="B76" s="66"/>
      <c r="C76" s="35"/>
      <c r="D76" s="33"/>
      <c r="E76" s="20"/>
      <c r="F76" s="40"/>
      <c r="G76" s="20"/>
      <c r="H76" s="40"/>
      <c r="I76" s="20"/>
      <c r="J76" s="40"/>
      <c r="K76" s="20"/>
      <c r="L76" s="40"/>
      <c r="M76" s="20"/>
      <c r="N76" s="40"/>
      <c r="O76" s="20"/>
      <c r="P76" s="40">
        <f>+F76+H76+J76+L76+N76</f>
        <v>0</v>
      </c>
    </row>
    <row r="77" spans="1:16" ht="12.75">
      <c r="A77" s="32"/>
      <c r="B77" s="66"/>
      <c r="C77" s="35"/>
      <c r="D77" s="33"/>
      <c r="E77" s="20"/>
      <c r="F77" s="40"/>
      <c r="G77" s="20"/>
      <c r="H77" s="40"/>
      <c r="I77" s="20"/>
      <c r="J77" s="40"/>
      <c r="K77" s="20"/>
      <c r="L77" s="40"/>
      <c r="M77" s="20"/>
      <c r="N77" s="40"/>
      <c r="O77" s="20"/>
      <c r="P77" s="40">
        <f>+F77+H77+J77+L77+N77</f>
        <v>0</v>
      </c>
    </row>
    <row r="78" spans="1:16" ht="12.75">
      <c r="A78" s="32"/>
      <c r="B78" s="63"/>
      <c r="C78" s="35"/>
      <c r="D78" s="33"/>
      <c r="E78" s="20"/>
      <c r="F78" s="40"/>
      <c r="G78" s="20"/>
      <c r="H78" s="40"/>
      <c r="I78" s="20"/>
      <c r="J78" s="40"/>
      <c r="K78" s="20"/>
      <c r="L78" s="40"/>
      <c r="M78" s="20"/>
      <c r="N78" s="40"/>
      <c r="O78" s="20"/>
      <c r="P78" s="40">
        <f>+F78+H78+J78+L78+N78</f>
        <v>0</v>
      </c>
    </row>
    <row r="79" spans="1:16" ht="13.5" thickBot="1">
      <c r="A79" s="45" t="s">
        <v>81</v>
      </c>
      <c r="B79" s="46"/>
      <c r="C79" s="47"/>
      <c r="D79" s="47"/>
      <c r="E79" s="51"/>
      <c r="F79" s="95">
        <f>SUM(F74:F78)</f>
        <v>0</v>
      </c>
      <c r="G79" s="65"/>
      <c r="H79" s="95">
        <f>SUM(H74:H78)</f>
        <v>0</v>
      </c>
      <c r="I79" s="65"/>
      <c r="J79" s="95">
        <f>SUM(J74:J78)</f>
        <v>0</v>
      </c>
      <c r="K79" s="65"/>
      <c r="L79" s="95">
        <f>SUM(L74:L78)</f>
        <v>0</v>
      </c>
      <c r="M79" s="65"/>
      <c r="N79" s="95">
        <f>SUM(N74:N78)</f>
        <v>0</v>
      </c>
      <c r="O79" s="64"/>
      <c r="P79" s="95">
        <f>+F79+H79+J79+L79+N79</f>
        <v>0</v>
      </c>
    </row>
    <row r="80" spans="1:16" ht="12.75">
      <c r="A80" s="41" t="s">
        <v>79</v>
      </c>
      <c r="B80" s="62"/>
      <c r="C80" s="42"/>
      <c r="D80" s="42"/>
      <c r="E80" s="43"/>
      <c r="F80" s="44"/>
      <c r="G80" s="43"/>
      <c r="H80" s="44"/>
      <c r="I80" s="43"/>
      <c r="J80" s="44"/>
      <c r="K80" s="43"/>
      <c r="L80" s="44"/>
      <c r="M80" s="43"/>
      <c r="N80" s="44"/>
      <c r="O80" s="43"/>
      <c r="P80" s="44"/>
    </row>
    <row r="81" spans="1:16" ht="12.75">
      <c r="A81" s="32"/>
      <c r="B81" s="63"/>
      <c r="C81" s="3">
        <v>0.05</v>
      </c>
      <c r="D81" s="33" t="s">
        <v>86</v>
      </c>
      <c r="E81" s="85">
        <f>F79</f>
        <v>0</v>
      </c>
      <c r="F81" s="96">
        <f>ROUND($C81*E81,0)</f>
        <v>0</v>
      </c>
      <c r="G81" s="85">
        <f>H79</f>
        <v>0</v>
      </c>
      <c r="H81" s="96">
        <f>ROUND($C81*G81,0)</f>
        <v>0</v>
      </c>
      <c r="I81" s="85">
        <f>J79</f>
        <v>0</v>
      </c>
      <c r="J81" s="96">
        <f>ROUND($C81*I81,0)</f>
        <v>0</v>
      </c>
      <c r="K81" s="85">
        <f>L79</f>
        <v>0</v>
      </c>
      <c r="L81" s="96">
        <f>ROUND($C81*K81,0)</f>
        <v>0</v>
      </c>
      <c r="M81" s="85">
        <f>N79</f>
        <v>0</v>
      </c>
      <c r="N81" s="96">
        <f>ROUND($C81*M81,0)</f>
        <v>0</v>
      </c>
      <c r="O81" s="85"/>
      <c r="P81" s="96">
        <f>+F81+H81+J81+L81+N81</f>
        <v>0</v>
      </c>
    </row>
    <row r="82" spans="1:16" ht="13.5" thickBot="1">
      <c r="A82" s="45" t="s">
        <v>55</v>
      </c>
      <c r="B82" s="46"/>
      <c r="C82" s="47"/>
      <c r="D82" s="47"/>
      <c r="E82" s="65"/>
      <c r="F82" s="95">
        <f>F81</f>
        <v>0</v>
      </c>
      <c r="G82" s="65"/>
      <c r="H82" s="95">
        <f>H81</f>
        <v>0</v>
      </c>
      <c r="I82" s="65"/>
      <c r="J82" s="95">
        <f>J81</f>
        <v>0</v>
      </c>
      <c r="K82" s="65"/>
      <c r="L82" s="95">
        <f>L81</f>
        <v>0</v>
      </c>
      <c r="M82" s="65"/>
      <c r="N82" s="95">
        <f>N81</f>
        <v>0</v>
      </c>
      <c r="O82" s="64"/>
      <c r="P82" s="95">
        <f>+F82+H82+J82+L82+N82</f>
        <v>0</v>
      </c>
    </row>
    <row r="83" spans="1:16" ht="12.75" hidden="1">
      <c r="A83" s="41" t="s">
        <v>82</v>
      </c>
      <c r="B83" s="62"/>
      <c r="C83" s="42"/>
      <c r="D83" s="42"/>
      <c r="E83" s="43"/>
      <c r="F83" s="44"/>
      <c r="G83" s="43"/>
      <c r="H83" s="44"/>
      <c r="I83" s="43"/>
      <c r="J83" s="44"/>
      <c r="K83" s="43"/>
      <c r="L83" s="44"/>
      <c r="M83" s="43"/>
      <c r="N83" s="44"/>
      <c r="O83" s="43"/>
      <c r="P83" s="44"/>
    </row>
    <row r="84" spans="1:16" ht="12.75" hidden="1">
      <c r="A84" s="32"/>
      <c r="B84" s="66"/>
      <c r="C84" s="53">
        <v>0</v>
      </c>
      <c r="D84" s="109"/>
      <c r="E84" s="85" t="e">
        <f>+F82+F79+F73+F69+F66</f>
        <v>#REF!</v>
      </c>
      <c r="F84" s="40" t="e">
        <f>ROUND(E84*$C$84,0)</f>
        <v>#REF!</v>
      </c>
      <c r="G84" s="85" t="e">
        <f>+H82+H79+H73+H69+H66</f>
        <v>#REF!</v>
      </c>
      <c r="H84" s="40" t="e">
        <f>ROUND(G84*$C$84,0)</f>
        <v>#REF!</v>
      </c>
      <c r="I84" s="85" t="e">
        <f>+J82+J79+J73+J69+J66</f>
        <v>#REF!</v>
      </c>
      <c r="J84" s="40" t="e">
        <f>ROUND(I84*$C$84,0)</f>
        <v>#REF!</v>
      </c>
      <c r="K84" s="85" t="e">
        <f>+L82+L79+L73+L69+L66</f>
        <v>#REF!</v>
      </c>
      <c r="L84" s="40" t="e">
        <f>ROUND(K84*$C$84,0)</f>
        <v>#REF!</v>
      </c>
      <c r="M84" s="85" t="e">
        <f>+N82+N79+N73+N69+N66</f>
        <v>#REF!</v>
      </c>
      <c r="N84" s="40" t="e">
        <f>ROUND(M84*$C$84,0)</f>
        <v>#REF!</v>
      </c>
      <c r="O84" s="20"/>
      <c r="P84" s="135" t="e">
        <f>+F84+H84+J84+L84+N84</f>
        <v>#REF!</v>
      </c>
    </row>
    <row r="85" spans="1:16" ht="13.5" thickBot="1">
      <c r="A85" s="45" t="s">
        <v>83</v>
      </c>
      <c r="B85" s="46"/>
      <c r="C85" s="47"/>
      <c r="D85" s="47"/>
      <c r="E85" s="106"/>
      <c r="F85" s="95" t="e">
        <f>SUM(F83:F84)</f>
        <v>#REF!</v>
      </c>
      <c r="G85" s="106"/>
      <c r="H85" s="95" t="e">
        <f>SUM(H83:H84)</f>
        <v>#REF!</v>
      </c>
      <c r="I85" s="106"/>
      <c r="J85" s="95" t="e">
        <f>SUM(J83:J84)</f>
        <v>#REF!</v>
      </c>
      <c r="K85" s="106"/>
      <c r="L85" s="95" t="e">
        <f>SUM(L83:L84)</f>
        <v>#REF!</v>
      </c>
      <c r="M85" s="106"/>
      <c r="N85" s="95" t="e">
        <f>SUM(N83:N84)</f>
        <v>#REF!</v>
      </c>
      <c r="O85" s="107"/>
      <c r="P85" s="95" t="e">
        <f>+F85+H85+J85+L85+N85</f>
        <v>#REF!</v>
      </c>
    </row>
    <row r="86" spans="1:19" s="54" customFormat="1" ht="15" customHeight="1" thickBot="1">
      <c r="A86" s="56" t="s">
        <v>84</v>
      </c>
      <c r="B86" s="57"/>
      <c r="C86" s="58"/>
      <c r="D86" s="58"/>
      <c r="E86" s="17"/>
      <c r="F86" s="97" t="e">
        <f>+F84+E84</f>
        <v>#REF!</v>
      </c>
      <c r="G86" s="108"/>
      <c r="H86" s="97" t="e">
        <f>+H84+G84</f>
        <v>#REF!</v>
      </c>
      <c r="I86" s="108"/>
      <c r="J86" s="97" t="e">
        <f>+J84+I84</f>
        <v>#REF!</v>
      </c>
      <c r="K86" s="108"/>
      <c r="L86" s="97" t="e">
        <f>+L84+K84</f>
        <v>#REF!</v>
      </c>
      <c r="M86" s="108"/>
      <c r="N86" s="97" t="e">
        <f>+N84+M84</f>
        <v>#REF!</v>
      </c>
      <c r="O86" s="108"/>
      <c r="P86" s="97" t="e">
        <f>+F86+H86+J86+L86+N86</f>
        <v>#REF!</v>
      </c>
      <c r="S86" s="13"/>
    </row>
  </sheetData>
  <printOptions horizontalCentered="1"/>
  <pageMargins left="0.5" right="0.5" top="1" bottom="0.75" header="0.5" footer="0.5"/>
  <pageSetup horizontalDpi="600" verticalDpi="600" orientation="landscape" scale="55" r:id="rId1"/>
  <headerFooter alignWithMargins="0">
    <oddHeader>&amp;L&amp;9&amp;D  &amp;T&amp;R&amp;9AED BP #01-04-1020-2</oddHeader>
    <oddFooter>&amp;C&amp;8The data contained on this page is proprietary information of the Academy for Educational Development (AED), and shall not be disclosed, duplicated, or distributed without the prior written consent of AED.</oddFooter>
  </headerFooter>
  <rowBreaks count="1" manualBreakCount="1">
    <brk id="52" max="255" man="1"/>
  </rowBreaks>
</worksheet>
</file>

<file path=xl/worksheets/sheet8.xml><?xml version="1.0" encoding="utf-8"?>
<worksheet xmlns="http://schemas.openxmlformats.org/spreadsheetml/2006/main" xmlns:r="http://schemas.openxmlformats.org/officeDocument/2006/relationships">
  <dimension ref="A1:S86"/>
  <sheetViews>
    <sheetView zoomScale="75" zoomScaleNormal="75" workbookViewId="0" topLeftCell="G65">
      <selection activeCell="V75" sqref="V75"/>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2.8515625" style="13" customWidth="1"/>
    <col min="7" max="7" width="12.8515625" style="15" customWidth="1"/>
    <col min="8" max="8" width="12.8515625" style="13" customWidth="1"/>
    <col min="9" max="9" width="12.8515625" style="15" customWidth="1"/>
    <col min="10" max="10" width="12.8515625" style="13" customWidth="1"/>
    <col min="11" max="11" width="12.8515625" style="15" customWidth="1"/>
    <col min="12" max="12" width="12.8515625" style="13" customWidth="1"/>
    <col min="13" max="13" width="12.8515625" style="15" customWidth="1"/>
    <col min="14" max="14" width="12.8515625" style="13" customWidth="1"/>
    <col min="15" max="15" width="12.8515625" style="15" customWidth="1"/>
    <col min="16" max="16" width="12.8515625" style="13" customWidth="1"/>
    <col min="17" max="16384" width="9.140625" style="13" customWidth="1"/>
  </cols>
  <sheetData>
    <row r="1" ht="15">
      <c r="A1" s="11"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11" t="e">
        <f>+LOE!#REF!</f>
        <v>#REF!</v>
      </c>
    </row>
    <row r="8" spans="1:16" ht="12.75">
      <c r="A8" s="29"/>
      <c r="B8" s="30"/>
      <c r="C8" s="31"/>
      <c r="D8" s="31"/>
      <c r="E8" s="123" t="s">
        <v>11</v>
      </c>
      <c r="F8" s="124"/>
      <c r="G8" s="123" t="s">
        <v>12</v>
      </c>
      <c r="H8" s="124"/>
      <c r="I8" s="123" t="s">
        <v>13</v>
      </c>
      <c r="J8" s="124"/>
      <c r="K8" s="123" t="s">
        <v>14</v>
      </c>
      <c r="L8" s="124"/>
      <c r="M8" s="123" t="s">
        <v>15</v>
      </c>
      <c r="N8" s="124"/>
      <c r="O8" s="125" t="s">
        <v>27</v>
      </c>
      <c r="P8" s="124"/>
    </row>
    <row r="9" spans="1:16"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row>
    <row r="10" spans="1:16"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131" t="str">
        <f>Constants!L9</f>
        <v>30.5 months</v>
      </c>
      <c r="P10" s="130"/>
    </row>
    <row r="11" spans="1:16"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row>
    <row r="12" spans="1:16" ht="12.75">
      <c r="A12" s="41" t="s">
        <v>30</v>
      </c>
      <c r="B12" s="67"/>
      <c r="C12" s="42"/>
      <c r="D12" s="42"/>
      <c r="E12" s="43"/>
      <c r="F12" s="44"/>
      <c r="G12" s="43"/>
      <c r="H12" s="44"/>
      <c r="I12" s="43"/>
      <c r="J12" s="44"/>
      <c r="K12" s="43"/>
      <c r="L12" s="44"/>
      <c r="M12" s="43"/>
      <c r="N12" s="44"/>
      <c r="O12" s="43"/>
      <c r="P12" s="44"/>
    </row>
    <row r="13" spans="1:16" ht="12.75">
      <c r="A13" s="152" t="s">
        <v>90</v>
      </c>
      <c r="B13" s="153"/>
      <c r="C13" s="154"/>
      <c r="D13" s="154"/>
      <c r="E13" s="155"/>
      <c r="F13" s="156"/>
      <c r="G13" s="155"/>
      <c r="H13" s="156"/>
      <c r="I13" s="155"/>
      <c r="J13" s="156"/>
      <c r="K13" s="155"/>
      <c r="L13" s="156"/>
      <c r="M13" s="155"/>
      <c r="N13" s="156"/>
      <c r="O13" s="155"/>
      <c r="P13" s="156"/>
    </row>
    <row r="14" spans="1:16" ht="12.75">
      <c r="A14" s="32" t="e">
        <f>+LOE!#REF!</f>
        <v>#REF!</v>
      </c>
      <c r="B14" s="49" t="e">
        <f>+LOE!#REF!</f>
        <v>#REF!</v>
      </c>
      <c r="C14" s="35">
        <f>+Policy!C14</f>
        <v>100</v>
      </c>
      <c r="D14" s="33" t="s">
        <v>34</v>
      </c>
      <c r="E14" s="20" t="e">
        <f>+LOE!#REF!</f>
        <v>#REF!</v>
      </c>
      <c r="F14" s="40" t="e">
        <f>ROUND($C14*E14*Constants!B$22,0)</f>
        <v>#REF!</v>
      </c>
      <c r="G14" s="20" t="e">
        <f>+LOE!#REF!</f>
        <v>#REF!</v>
      </c>
      <c r="H14" s="40" t="e">
        <f>ROUND($C14*G14*Constants!D$22,0)</f>
        <v>#REF!</v>
      </c>
      <c r="I14" s="20" t="e">
        <f>+LOE!#REF!</f>
        <v>#REF!</v>
      </c>
      <c r="J14" s="40" t="e">
        <f>ROUND($C14*I14*Constants!F$22,0)</f>
        <v>#REF!</v>
      </c>
      <c r="K14" s="20" t="e">
        <f>+LOE!#REF!</f>
        <v>#REF!</v>
      </c>
      <c r="L14" s="40" t="e">
        <f>ROUND($C14*K14*Constants!H$22,0)</f>
        <v>#REF!</v>
      </c>
      <c r="M14" s="20" t="e">
        <f>+LOE!#REF!</f>
        <v>#REF!</v>
      </c>
      <c r="N14" s="40" t="e">
        <f>ROUND($C14*M14*Constants!J$22,0)</f>
        <v>#REF!</v>
      </c>
      <c r="O14" s="20" t="e">
        <f aca="true" t="shared" si="0" ref="O14:P19">+E14+G14+I14+K14+M14</f>
        <v>#REF!</v>
      </c>
      <c r="P14" s="40" t="e">
        <f t="shared" si="0"/>
        <v>#REF!</v>
      </c>
    </row>
    <row r="15" spans="1:16" ht="12.75">
      <c r="A15" s="32" t="e">
        <f>+LOE!#REF!</f>
        <v>#REF!</v>
      </c>
      <c r="B15" s="49" t="e">
        <f>+LOE!#REF!</f>
        <v>#REF!</v>
      </c>
      <c r="C15" s="35">
        <f>+Policy!C15</f>
        <v>0</v>
      </c>
      <c r="D15" s="33" t="s">
        <v>34</v>
      </c>
      <c r="E15" s="20" t="e">
        <f>+LOE!#REF!</f>
        <v>#REF!</v>
      </c>
      <c r="F15" s="40" t="e">
        <f>ROUND($C15*E15*Constants!B$22,0)</f>
        <v>#REF!</v>
      </c>
      <c r="G15" s="20" t="e">
        <f>+LOE!#REF!</f>
        <v>#REF!</v>
      </c>
      <c r="H15" s="40" t="e">
        <f>ROUND($C15*G15*Constants!D$22,0)</f>
        <v>#REF!</v>
      </c>
      <c r="I15" s="20" t="e">
        <f>+LOE!#REF!</f>
        <v>#REF!</v>
      </c>
      <c r="J15" s="40" t="e">
        <f>ROUND($C15*I15*Constants!F$22,0)</f>
        <v>#REF!</v>
      </c>
      <c r="K15" s="20" t="e">
        <f>+LOE!#REF!</f>
        <v>#REF!</v>
      </c>
      <c r="L15" s="40" t="e">
        <f>ROUND($C15*K15*Constants!H$22,0)</f>
        <v>#REF!</v>
      </c>
      <c r="M15" s="20" t="e">
        <f>+LOE!#REF!</f>
        <v>#REF!</v>
      </c>
      <c r="N15" s="40" t="e">
        <f>ROUND($C15*M15*Constants!J$22,0)</f>
        <v>#REF!</v>
      </c>
      <c r="O15" s="20" t="e">
        <f t="shared" si="0"/>
        <v>#REF!</v>
      </c>
      <c r="P15" s="40" t="e">
        <f t="shared" si="0"/>
        <v>#REF!</v>
      </c>
    </row>
    <row r="16" spans="1:16" ht="12.75">
      <c r="A16" s="32" t="e">
        <f>+LOE!#REF!</f>
        <v>#REF!</v>
      </c>
      <c r="B16" s="49" t="e">
        <f>+LOE!#REF!</f>
        <v>#REF!</v>
      </c>
      <c r="C16" s="35">
        <f>+Policy!C16</f>
        <v>0</v>
      </c>
      <c r="D16" s="33" t="s">
        <v>34</v>
      </c>
      <c r="E16" s="20" t="e">
        <f>+LOE!#REF!</f>
        <v>#REF!</v>
      </c>
      <c r="F16" s="40" t="e">
        <f>ROUND($C16*E16*Constants!B$22,0)</f>
        <v>#REF!</v>
      </c>
      <c r="G16" s="20" t="e">
        <f>+LOE!#REF!</f>
        <v>#REF!</v>
      </c>
      <c r="H16" s="40" t="e">
        <f>ROUND($C16*G16*Constants!D$22,0)</f>
        <v>#REF!</v>
      </c>
      <c r="I16" s="20" t="e">
        <f>+LOE!#REF!</f>
        <v>#REF!</v>
      </c>
      <c r="J16" s="40" t="e">
        <f>ROUND($C16*I16*Constants!F$22,0)</f>
        <v>#REF!</v>
      </c>
      <c r="K16" s="20" t="e">
        <f>+LOE!#REF!</f>
        <v>#REF!</v>
      </c>
      <c r="L16" s="40" t="e">
        <f>ROUND($C16*K16*Constants!H$22,0)</f>
        <v>#REF!</v>
      </c>
      <c r="M16" s="20" t="e">
        <f>+LOE!#REF!</f>
        <v>#REF!</v>
      </c>
      <c r="N16" s="40" t="e">
        <f>ROUND($C16*M16*Constants!J$22,0)</f>
        <v>#REF!</v>
      </c>
      <c r="O16" s="20" t="e">
        <f t="shared" si="0"/>
        <v>#REF!</v>
      </c>
      <c r="P16" s="40" t="e">
        <f t="shared" si="0"/>
        <v>#REF!</v>
      </c>
    </row>
    <row r="17" spans="1:16" ht="12.75">
      <c r="A17" s="32" t="e">
        <f>+LOE!#REF!</f>
        <v>#REF!</v>
      </c>
      <c r="B17" s="49" t="e">
        <f>+LOE!#REF!</f>
        <v>#REF!</v>
      </c>
      <c r="C17" s="35">
        <f>+Policy!C28</f>
        <v>0</v>
      </c>
      <c r="D17" s="33" t="s">
        <v>34</v>
      </c>
      <c r="E17" s="20" t="e">
        <f>+LOE!#REF!</f>
        <v>#REF!</v>
      </c>
      <c r="F17" s="40" t="e">
        <f>ROUND($C17*E17*Constants!B$22,0)</f>
        <v>#REF!</v>
      </c>
      <c r="G17" s="20" t="e">
        <f>+LOE!#REF!</f>
        <v>#REF!</v>
      </c>
      <c r="H17" s="40" t="e">
        <f>ROUND($C17*G17*Constants!D$22,0)</f>
        <v>#REF!</v>
      </c>
      <c r="I17" s="20" t="e">
        <f>+LOE!#REF!</f>
        <v>#REF!</v>
      </c>
      <c r="J17" s="40" t="e">
        <f>ROUND($C17*I17*Constants!F$22,0)</f>
        <v>#REF!</v>
      </c>
      <c r="K17" s="20" t="e">
        <f>+LOE!#REF!</f>
        <v>#REF!</v>
      </c>
      <c r="L17" s="40" t="e">
        <f>ROUND($C17*K17*Constants!H$22,0)</f>
        <v>#REF!</v>
      </c>
      <c r="M17" s="20" t="e">
        <f>+LOE!#REF!</f>
        <v>#REF!</v>
      </c>
      <c r="N17" s="40" t="e">
        <f>ROUND($C17*M17*Constants!J$22,0)</f>
        <v>#REF!</v>
      </c>
      <c r="O17" s="20" t="e">
        <f t="shared" si="0"/>
        <v>#REF!</v>
      </c>
      <c r="P17" s="40" t="e">
        <f t="shared" si="0"/>
        <v>#REF!</v>
      </c>
    </row>
    <row r="18" spans="1:16" ht="12.75">
      <c r="A18" s="32" t="e">
        <f>+LOE!#REF!</f>
        <v>#REF!</v>
      </c>
      <c r="B18" s="49" t="e">
        <f>+LOE!#REF!</f>
        <v>#REF!</v>
      </c>
      <c r="C18" s="35">
        <f>+Policy!C29</f>
        <v>0</v>
      </c>
      <c r="D18" s="33" t="s">
        <v>34</v>
      </c>
      <c r="E18" s="20" t="e">
        <f>+LOE!#REF!</f>
        <v>#REF!</v>
      </c>
      <c r="F18" s="40" t="e">
        <f>ROUND($C18*E18*Constants!B$22,0)</f>
        <v>#REF!</v>
      </c>
      <c r="G18" s="20" t="e">
        <f>+LOE!#REF!</f>
        <v>#REF!</v>
      </c>
      <c r="H18" s="40" t="e">
        <f>ROUND($C18*G18*Constants!D$22,0)</f>
        <v>#REF!</v>
      </c>
      <c r="I18" s="20" t="e">
        <f>+LOE!#REF!</f>
        <v>#REF!</v>
      </c>
      <c r="J18" s="40" t="e">
        <f>ROUND($C18*I18*Constants!F$22,0)</f>
        <v>#REF!</v>
      </c>
      <c r="K18" s="20" t="e">
        <f>+LOE!#REF!</f>
        <v>#REF!</v>
      </c>
      <c r="L18" s="40" t="e">
        <f>ROUND($C18*K18*Constants!H$22,0)</f>
        <v>#REF!</v>
      </c>
      <c r="M18" s="20" t="e">
        <f>+LOE!#REF!</f>
        <v>#REF!</v>
      </c>
      <c r="N18" s="40" t="e">
        <f>ROUND($C18*M18*Constants!J$22,0)</f>
        <v>#REF!</v>
      </c>
      <c r="O18" s="20" t="e">
        <f t="shared" si="0"/>
        <v>#REF!</v>
      </c>
      <c r="P18" s="40" t="e">
        <f t="shared" si="0"/>
        <v>#REF!</v>
      </c>
    </row>
    <row r="19" spans="1:16" ht="12.75">
      <c r="A19" s="32" t="e">
        <f>+LOE!#REF!</f>
        <v>#REF!</v>
      </c>
      <c r="B19" s="49" t="e">
        <f>+LOE!#REF!</f>
        <v>#REF!</v>
      </c>
      <c r="C19" s="35">
        <f>+Policy!C30</f>
        <v>0</v>
      </c>
      <c r="D19" s="33" t="s">
        <v>34</v>
      </c>
      <c r="E19" s="20" t="e">
        <f>+LOE!#REF!</f>
        <v>#REF!</v>
      </c>
      <c r="F19" s="40" t="e">
        <f>ROUND($C19*E19*Constants!B$22,0)</f>
        <v>#REF!</v>
      </c>
      <c r="G19" s="20" t="e">
        <f>+LOE!#REF!</f>
        <v>#REF!</v>
      </c>
      <c r="H19" s="40" t="e">
        <f>ROUND($C19*G19*Constants!D$22,0)</f>
        <v>#REF!</v>
      </c>
      <c r="I19" s="20" t="e">
        <f>+LOE!#REF!</f>
        <v>#REF!</v>
      </c>
      <c r="J19" s="40" t="e">
        <f>ROUND($C19*I19*Constants!F$22,0)</f>
        <v>#REF!</v>
      </c>
      <c r="K19" s="20" t="e">
        <f>+LOE!#REF!</f>
        <v>#REF!</v>
      </c>
      <c r="L19" s="40" t="e">
        <f>ROUND($C19*K19*Constants!H$22,0)</f>
        <v>#REF!</v>
      </c>
      <c r="M19" s="20" t="e">
        <f>+LOE!#REF!</f>
        <v>#REF!</v>
      </c>
      <c r="N19" s="40" t="e">
        <f>ROUND($C19*M19*Constants!J$22,0)</f>
        <v>#REF!</v>
      </c>
      <c r="O19" s="20" t="e">
        <f t="shared" si="0"/>
        <v>#REF!</v>
      </c>
      <c r="P19" s="40" t="e">
        <f t="shared" si="0"/>
        <v>#REF!</v>
      </c>
    </row>
    <row r="20" spans="1:16" ht="12.75">
      <c r="A20" s="32"/>
      <c r="B20" s="50"/>
      <c r="C20" s="35"/>
      <c r="D20" s="35"/>
      <c r="E20" s="20"/>
      <c r="F20" s="40"/>
      <c r="G20" s="20"/>
      <c r="H20" s="40"/>
      <c r="I20" s="20"/>
      <c r="J20" s="40"/>
      <c r="K20" s="20"/>
      <c r="L20" s="40"/>
      <c r="M20" s="20"/>
      <c r="N20" s="40"/>
      <c r="O20" s="20"/>
      <c r="P20" s="40"/>
    </row>
    <row r="21" spans="1:16" ht="13.5" thickBot="1">
      <c r="A21" s="45" t="s">
        <v>35</v>
      </c>
      <c r="B21" s="46"/>
      <c r="C21" s="47"/>
      <c r="D21" s="47"/>
      <c r="E21" s="64" t="e">
        <f aca="true" t="shared" si="1" ref="E21:N21">SUM(E12:E20)</f>
        <v>#REF!</v>
      </c>
      <c r="F21" s="95" t="e">
        <f t="shared" si="1"/>
        <v>#REF!</v>
      </c>
      <c r="G21" s="64" t="e">
        <f t="shared" si="1"/>
        <v>#REF!</v>
      </c>
      <c r="H21" s="95" t="e">
        <f t="shared" si="1"/>
        <v>#REF!</v>
      </c>
      <c r="I21" s="64" t="e">
        <f t="shared" si="1"/>
        <v>#REF!</v>
      </c>
      <c r="J21" s="95" t="e">
        <f t="shared" si="1"/>
        <v>#REF!</v>
      </c>
      <c r="K21" s="64" t="e">
        <f t="shared" si="1"/>
        <v>#REF!</v>
      </c>
      <c r="L21" s="95" t="e">
        <f t="shared" si="1"/>
        <v>#REF!</v>
      </c>
      <c r="M21" s="64" t="e">
        <f t="shared" si="1"/>
        <v>#REF!</v>
      </c>
      <c r="N21" s="95" t="e">
        <f t="shared" si="1"/>
        <v>#REF!</v>
      </c>
      <c r="O21" s="64" t="e">
        <f>+E21+G21+I21+K21+M21</f>
        <v>#REF!</v>
      </c>
      <c r="P21" s="95" t="e">
        <f>+F21+H21+J21+L21+N21</f>
        <v>#REF!</v>
      </c>
    </row>
    <row r="22" spans="1:16" ht="12.75">
      <c r="A22" s="41" t="s">
        <v>33</v>
      </c>
      <c r="B22" s="48"/>
      <c r="C22" s="42"/>
      <c r="D22" s="42"/>
      <c r="E22" s="43"/>
      <c r="F22" s="44"/>
      <c r="G22" s="43"/>
      <c r="H22" s="44"/>
      <c r="I22" s="43"/>
      <c r="J22" s="44"/>
      <c r="K22" s="43"/>
      <c r="L22" s="44"/>
      <c r="M22" s="43"/>
      <c r="N22" s="44"/>
      <c r="O22" s="43"/>
      <c r="P22" s="44"/>
    </row>
    <row r="23" spans="1:16" ht="12.75">
      <c r="A23" s="52" t="s">
        <v>95</v>
      </c>
      <c r="B23" s="50"/>
      <c r="C23" s="3">
        <v>0.305</v>
      </c>
      <c r="D23" s="33" t="s">
        <v>36</v>
      </c>
      <c r="E23" s="85" t="e">
        <f>+F21</f>
        <v>#REF!</v>
      </c>
      <c r="F23" s="157" t="e">
        <f>ROUND(E23*$C$23,0)</f>
        <v>#REF!</v>
      </c>
      <c r="G23" s="85" t="e">
        <f>+H21</f>
        <v>#REF!</v>
      </c>
      <c r="H23" s="157" t="e">
        <f>ROUND(G23*$C$23,0)</f>
        <v>#REF!</v>
      </c>
      <c r="I23" s="85" t="e">
        <f>+J21</f>
        <v>#REF!</v>
      </c>
      <c r="J23" s="157" t="e">
        <f>ROUND(I23*$C$23,0)</f>
        <v>#REF!</v>
      </c>
      <c r="K23" s="85" t="e">
        <f>+L21</f>
        <v>#REF!</v>
      </c>
      <c r="L23" s="157" t="e">
        <f>ROUND(K23*$C$23,0)</f>
        <v>#REF!</v>
      </c>
      <c r="M23" s="85" t="e">
        <f>+N21</f>
        <v>#REF!</v>
      </c>
      <c r="N23" s="157" t="e">
        <f>ROUND(M23*$C$23,0)</f>
        <v>#REF!</v>
      </c>
      <c r="O23" s="85" t="e">
        <f>+E23+G23+I23+K23+M23</f>
        <v>#REF!</v>
      </c>
      <c r="P23" s="40" t="e">
        <f>+F23+H23+J23+L23+N23</f>
        <v>#REF!</v>
      </c>
    </row>
    <row r="24" spans="1:16" ht="13.5" thickBot="1">
      <c r="A24" s="45" t="s">
        <v>37</v>
      </c>
      <c r="B24" s="46"/>
      <c r="C24" s="47"/>
      <c r="D24" s="47"/>
      <c r="E24" s="64"/>
      <c r="F24" s="95" t="e">
        <f>SUM(F23:F23)</f>
        <v>#REF!</v>
      </c>
      <c r="G24" s="64"/>
      <c r="H24" s="95" t="e">
        <f>SUM(H23:H23)</f>
        <v>#REF!</v>
      </c>
      <c r="I24" s="64"/>
      <c r="J24" s="95" t="e">
        <f>SUM(J23:J23)</f>
        <v>#REF!</v>
      </c>
      <c r="K24" s="64"/>
      <c r="L24" s="95" t="e">
        <f>SUM(L23:L23)</f>
        <v>#REF!</v>
      </c>
      <c r="M24" s="64"/>
      <c r="N24" s="95" t="e">
        <f>SUM(N23:N23)</f>
        <v>#REF!</v>
      </c>
      <c r="O24" s="64"/>
      <c r="P24" s="95" t="e">
        <f>+F24+H24+J24+L24+N24</f>
        <v>#REF!</v>
      </c>
    </row>
    <row r="25" spans="1:19" s="54" customFormat="1" ht="13.5" thickBot="1">
      <c r="A25" s="68" t="s">
        <v>57</v>
      </c>
      <c r="B25" s="57"/>
      <c r="C25" s="58"/>
      <c r="D25" s="58"/>
      <c r="E25" s="17"/>
      <c r="F25" s="97" t="e">
        <f>+F21+F24</f>
        <v>#REF!</v>
      </c>
      <c r="G25" s="17"/>
      <c r="H25" s="97" t="e">
        <f>+H21+H24</f>
        <v>#REF!</v>
      </c>
      <c r="I25" s="17"/>
      <c r="J25" s="97" t="e">
        <f>+J21+J24</f>
        <v>#REF!</v>
      </c>
      <c r="K25" s="17"/>
      <c r="L25" s="97" t="e">
        <f>+L21+L24</f>
        <v>#REF!</v>
      </c>
      <c r="M25" s="17"/>
      <c r="N25" s="97" t="e">
        <f>+N21+N24</f>
        <v>#REF!</v>
      </c>
      <c r="O25" s="17"/>
      <c r="P25" s="97" t="e">
        <f>+F25+H25+J25+L25+N25</f>
        <v>#REF!</v>
      </c>
      <c r="S25" s="101"/>
    </row>
    <row r="26" spans="1:16" ht="12.75">
      <c r="A26" s="41" t="s">
        <v>38</v>
      </c>
      <c r="B26" s="67"/>
      <c r="C26" s="42"/>
      <c r="D26" s="42"/>
      <c r="E26" s="43"/>
      <c r="F26" s="44"/>
      <c r="G26" s="43"/>
      <c r="H26" s="44"/>
      <c r="I26" s="43"/>
      <c r="J26" s="44"/>
      <c r="K26" s="43"/>
      <c r="L26" s="44"/>
      <c r="M26" s="43"/>
      <c r="N26" s="44"/>
      <c r="O26" s="43"/>
      <c r="P26" s="44"/>
    </row>
    <row r="27" spans="1:16" ht="12.75">
      <c r="A27" s="34" t="e">
        <f>+LOE!#REF!</f>
        <v>#REF!</v>
      </c>
      <c r="B27" s="49"/>
      <c r="C27" s="35"/>
      <c r="D27" s="35"/>
      <c r="E27" s="20"/>
      <c r="F27" s="40"/>
      <c r="G27" s="20"/>
      <c r="H27" s="40"/>
      <c r="I27" s="20"/>
      <c r="J27" s="40"/>
      <c r="K27" s="20"/>
      <c r="L27" s="40"/>
      <c r="M27" s="20"/>
      <c r="N27" s="40"/>
      <c r="O27" s="20"/>
      <c r="P27" s="40"/>
    </row>
    <row r="28" spans="1:16" ht="12.75">
      <c r="A28" s="52" t="e">
        <f>+LOE!#REF!</f>
        <v>#REF!</v>
      </c>
      <c r="B28" s="49" t="e">
        <f>+LOE!#REF!</f>
        <v>#REF!</v>
      </c>
      <c r="C28" s="35">
        <f>+'IR 5'!C28</f>
        <v>300</v>
      </c>
      <c r="D28" s="33" t="s">
        <v>34</v>
      </c>
      <c r="E28" s="20" t="e">
        <f>+LOE!#REF!</f>
        <v>#REF!</v>
      </c>
      <c r="F28" s="96" t="e">
        <f>ROUND($C28*E28*Constants!B$24,0)</f>
        <v>#REF!</v>
      </c>
      <c r="G28" s="20" t="e">
        <f>+LOE!#REF!</f>
        <v>#REF!</v>
      </c>
      <c r="H28" s="96" t="e">
        <f>ROUND($C28*G28*Constants!D$24,0)</f>
        <v>#REF!</v>
      </c>
      <c r="I28" s="20" t="e">
        <f>+LOE!#REF!</f>
        <v>#REF!</v>
      </c>
      <c r="J28" s="96" t="e">
        <f>ROUND($C28*I28*Constants!F$24,0)</f>
        <v>#REF!</v>
      </c>
      <c r="K28" s="20" t="e">
        <f>+LOE!#REF!</f>
        <v>#REF!</v>
      </c>
      <c r="L28" s="96" t="e">
        <f>ROUND($C28*K28*Constants!H$24,0)</f>
        <v>#REF!</v>
      </c>
      <c r="M28" s="20" t="e">
        <f>+LOE!#REF!</f>
        <v>#REF!</v>
      </c>
      <c r="N28" s="96" t="e">
        <f>ROUND($C28*M28*Constants!J$24,0)</f>
        <v>#REF!</v>
      </c>
      <c r="O28" s="20" t="e">
        <f aca="true" t="shared" si="2" ref="O28:P32">+E28+G28+I28+K28+M28</f>
        <v>#REF!</v>
      </c>
      <c r="P28" s="96" t="e">
        <f t="shared" si="2"/>
        <v>#REF!</v>
      </c>
    </row>
    <row r="29" spans="1:16" ht="12.75">
      <c r="A29" s="52" t="e">
        <f>+LOE!#REF!</f>
        <v>#REF!</v>
      </c>
      <c r="B29" s="49" t="e">
        <f>+LOE!#REF!</f>
        <v>#REF!</v>
      </c>
      <c r="C29" s="35">
        <f>+'IR 5'!C29</f>
        <v>0</v>
      </c>
      <c r="D29" s="33" t="s">
        <v>34</v>
      </c>
      <c r="E29" s="20" t="e">
        <f>+LOE!#REF!</f>
        <v>#REF!</v>
      </c>
      <c r="F29" s="96" t="e">
        <f>ROUND($C29*E29*Constants!B$24,0)</f>
        <v>#REF!</v>
      </c>
      <c r="G29" s="20" t="e">
        <f>+LOE!#REF!</f>
        <v>#REF!</v>
      </c>
      <c r="H29" s="96" t="e">
        <f>ROUND($C29*G29*Constants!D$24,0)</f>
        <v>#REF!</v>
      </c>
      <c r="I29" s="20" t="e">
        <f>+LOE!#REF!</f>
        <v>#REF!</v>
      </c>
      <c r="J29" s="96" t="e">
        <f>ROUND($C29*I29*Constants!F$24,0)</f>
        <v>#REF!</v>
      </c>
      <c r="K29" s="20" t="e">
        <f>+LOE!#REF!</f>
        <v>#REF!</v>
      </c>
      <c r="L29" s="96" t="e">
        <f>ROUND($C29*K29*Constants!H$24,0)</f>
        <v>#REF!</v>
      </c>
      <c r="M29" s="20" t="e">
        <f>+LOE!#REF!</f>
        <v>#REF!</v>
      </c>
      <c r="N29" s="96" t="e">
        <f>ROUND($C29*M29*Constants!J$24,0)</f>
        <v>#REF!</v>
      </c>
      <c r="O29" s="20" t="e">
        <f t="shared" si="2"/>
        <v>#REF!</v>
      </c>
      <c r="P29" s="96" t="e">
        <f t="shared" si="2"/>
        <v>#REF!</v>
      </c>
    </row>
    <row r="30" spans="1:16" ht="12.75">
      <c r="A30" s="52" t="e">
        <f>+LOE!#REF!</f>
        <v>#REF!</v>
      </c>
      <c r="B30" s="49" t="e">
        <f>+LOE!#REF!</f>
        <v>#REF!</v>
      </c>
      <c r="C30" s="35">
        <f>+'IR 5'!C30</f>
        <v>0</v>
      </c>
      <c r="D30" s="33" t="s">
        <v>34</v>
      </c>
      <c r="E30" s="20" t="e">
        <f>+LOE!#REF!</f>
        <v>#REF!</v>
      </c>
      <c r="F30" s="96" t="e">
        <f>ROUND($C30*E30*Constants!B$24,0)</f>
        <v>#REF!</v>
      </c>
      <c r="G30" s="20" t="e">
        <f>+LOE!#REF!</f>
        <v>#REF!</v>
      </c>
      <c r="H30" s="96" t="e">
        <f>ROUND($C30*G30*Constants!D$24,0)</f>
        <v>#REF!</v>
      </c>
      <c r="I30" s="20" t="e">
        <f>+LOE!#REF!</f>
        <v>#REF!</v>
      </c>
      <c r="J30" s="96" t="e">
        <f>ROUND($C30*I30*Constants!F$24,0)</f>
        <v>#REF!</v>
      </c>
      <c r="K30" s="20" t="e">
        <f>+LOE!#REF!</f>
        <v>#REF!</v>
      </c>
      <c r="L30" s="96" t="e">
        <f>ROUND($C30*K30*Constants!H$24,0)</f>
        <v>#REF!</v>
      </c>
      <c r="M30" s="20" t="e">
        <f>+LOE!#REF!</f>
        <v>#REF!</v>
      </c>
      <c r="N30" s="96" t="e">
        <f>ROUND($C30*M30*Constants!J$24,0)</f>
        <v>#REF!</v>
      </c>
      <c r="O30" s="20" t="e">
        <f t="shared" si="2"/>
        <v>#REF!</v>
      </c>
      <c r="P30" s="96" t="e">
        <f t="shared" si="2"/>
        <v>#REF!</v>
      </c>
    </row>
    <row r="31" spans="1:16" ht="12.75">
      <c r="A31" s="52" t="e">
        <f>+LOE!#REF!</f>
        <v>#REF!</v>
      </c>
      <c r="B31" s="49" t="e">
        <f>+LOE!#REF!</f>
        <v>#REF!</v>
      </c>
      <c r="C31" s="35">
        <f>+'IR 5'!C31</f>
        <v>0</v>
      </c>
      <c r="D31" s="33" t="s">
        <v>34</v>
      </c>
      <c r="E31" s="20" t="e">
        <f>+LOE!#REF!</f>
        <v>#REF!</v>
      </c>
      <c r="F31" s="96" t="e">
        <f>ROUND($C31*E31*Constants!B$24,0)</f>
        <v>#REF!</v>
      </c>
      <c r="G31" s="20" t="e">
        <f>+LOE!#REF!</f>
        <v>#REF!</v>
      </c>
      <c r="H31" s="96" t="e">
        <f>ROUND($C31*G31*Constants!D$24,0)</f>
        <v>#REF!</v>
      </c>
      <c r="I31" s="20" t="e">
        <f>+LOE!#REF!</f>
        <v>#REF!</v>
      </c>
      <c r="J31" s="96" t="e">
        <f>ROUND($C31*I31*Constants!F$24,0)</f>
        <v>#REF!</v>
      </c>
      <c r="K31" s="20" t="e">
        <f>+LOE!#REF!</f>
        <v>#REF!</v>
      </c>
      <c r="L31" s="96" t="e">
        <f>ROUND($C31*K31*Constants!H$24,0)</f>
        <v>#REF!</v>
      </c>
      <c r="M31" s="20" t="e">
        <f>+LOE!#REF!</f>
        <v>#REF!</v>
      </c>
      <c r="N31" s="96" t="e">
        <f>ROUND($C31*M31*Constants!J$24,0)</f>
        <v>#REF!</v>
      </c>
      <c r="O31" s="20" t="e">
        <f t="shared" si="2"/>
        <v>#REF!</v>
      </c>
      <c r="P31" s="96" t="e">
        <f t="shared" si="2"/>
        <v>#REF!</v>
      </c>
    </row>
    <row r="32" spans="1:16" ht="12.75">
      <c r="A32" s="52" t="e">
        <f>+LOE!#REF!</f>
        <v>#REF!</v>
      </c>
      <c r="B32" s="49" t="e">
        <f>+LOE!#REF!</f>
        <v>#REF!</v>
      </c>
      <c r="C32" s="35">
        <f>+'IR 5'!C32</f>
        <v>0</v>
      </c>
      <c r="D32" s="33" t="s">
        <v>34</v>
      </c>
      <c r="E32" s="20" t="e">
        <f>+LOE!#REF!</f>
        <v>#REF!</v>
      </c>
      <c r="F32" s="96" t="e">
        <f>ROUND($C32*E32*Constants!B$24,0)</f>
        <v>#REF!</v>
      </c>
      <c r="G32" s="20" t="e">
        <f>+LOE!#REF!</f>
        <v>#REF!</v>
      </c>
      <c r="H32" s="96" t="e">
        <f>ROUND($C32*G32*Constants!D$24,0)</f>
        <v>#REF!</v>
      </c>
      <c r="I32" s="20" t="e">
        <f>+LOE!#REF!</f>
        <v>#REF!</v>
      </c>
      <c r="J32" s="96" t="e">
        <f>ROUND($C32*I32*Constants!F$24,0)</f>
        <v>#REF!</v>
      </c>
      <c r="K32" s="20" t="e">
        <f>+LOE!#REF!</f>
        <v>#REF!</v>
      </c>
      <c r="L32" s="96" t="e">
        <f>ROUND($C32*K32*Constants!H$24,0)</f>
        <v>#REF!</v>
      </c>
      <c r="M32" s="20" t="e">
        <f>+LOE!#REF!</f>
        <v>#REF!</v>
      </c>
      <c r="N32" s="96" t="e">
        <f>ROUND($C32*M32*Constants!J$24,0)</f>
        <v>#REF!</v>
      </c>
      <c r="O32" s="20" t="e">
        <f t="shared" si="2"/>
        <v>#REF!</v>
      </c>
      <c r="P32" s="96" t="e">
        <f t="shared" si="2"/>
        <v>#REF!</v>
      </c>
    </row>
    <row r="33" spans="1:16" ht="12.75">
      <c r="A33" s="52" t="e">
        <f>+LOE!#REF!</f>
        <v>#REF!</v>
      </c>
      <c r="B33" s="49" t="e">
        <f>+LOE!#REF!</f>
        <v>#REF!</v>
      </c>
      <c r="C33" s="35">
        <f>+'IR 5'!C33</f>
        <v>0</v>
      </c>
      <c r="D33" s="33" t="s">
        <v>34</v>
      </c>
      <c r="E33" s="20" t="e">
        <f>+LOE!#REF!</f>
        <v>#REF!</v>
      </c>
      <c r="F33" s="96" t="e">
        <f>ROUND($C33*E33*Constants!B$24,0)</f>
        <v>#REF!</v>
      </c>
      <c r="G33" s="20" t="e">
        <f>+LOE!#REF!</f>
        <v>#REF!</v>
      </c>
      <c r="H33" s="96" t="e">
        <f>ROUND($C33*G33*Constants!D$24,0)</f>
        <v>#REF!</v>
      </c>
      <c r="I33" s="20" t="e">
        <f>+LOE!#REF!</f>
        <v>#REF!</v>
      </c>
      <c r="J33" s="96" t="e">
        <f>ROUND($C33*I33*Constants!F$24,0)</f>
        <v>#REF!</v>
      </c>
      <c r="K33" s="20" t="e">
        <f>+LOE!#REF!</f>
        <v>#REF!</v>
      </c>
      <c r="L33" s="96" t="e">
        <f>ROUND($C33*K33*Constants!H$24,0)</f>
        <v>#REF!</v>
      </c>
      <c r="M33" s="20" t="e">
        <f>+LOE!#REF!</f>
        <v>#REF!</v>
      </c>
      <c r="N33" s="96" t="e">
        <f>ROUND($C33*M33*Constants!J$24,0)</f>
        <v>#REF!</v>
      </c>
      <c r="O33" s="20" t="e">
        <f aca="true" t="shared" si="3" ref="O33:O40">+E33+G33+I33+K33+M33</f>
        <v>#REF!</v>
      </c>
      <c r="P33" s="96" t="e">
        <f aca="true" t="shared" si="4" ref="P33:P40">+F33+H33+J33+L33+N33</f>
        <v>#REF!</v>
      </c>
    </row>
    <row r="34" spans="1:16" ht="12.75">
      <c r="A34" s="52" t="e">
        <f>+LOE!#REF!</f>
        <v>#REF!</v>
      </c>
      <c r="B34" s="49" t="e">
        <f>+LOE!#REF!</f>
        <v>#REF!</v>
      </c>
      <c r="C34" s="35">
        <f>+'IR 5'!C34</f>
        <v>0</v>
      </c>
      <c r="D34" s="33" t="s">
        <v>34</v>
      </c>
      <c r="E34" s="20" t="e">
        <f>+LOE!#REF!</f>
        <v>#REF!</v>
      </c>
      <c r="F34" s="96" t="e">
        <f>ROUND($C34*E34*Constants!B$24,0)</f>
        <v>#REF!</v>
      </c>
      <c r="G34" s="20" t="e">
        <f>+LOE!#REF!</f>
        <v>#REF!</v>
      </c>
      <c r="H34" s="96" t="e">
        <f>ROUND($C34*G34*Constants!D$24,0)</f>
        <v>#REF!</v>
      </c>
      <c r="I34" s="20" t="e">
        <f>+LOE!#REF!</f>
        <v>#REF!</v>
      </c>
      <c r="J34" s="96" t="e">
        <f>ROUND($C34*I34*Constants!F$24,0)</f>
        <v>#REF!</v>
      </c>
      <c r="K34" s="20" t="e">
        <f>+LOE!#REF!</f>
        <v>#REF!</v>
      </c>
      <c r="L34" s="96" t="e">
        <f>ROUND($C34*K34*Constants!H$24,0)</f>
        <v>#REF!</v>
      </c>
      <c r="M34" s="20" t="e">
        <f>+LOE!#REF!</f>
        <v>#REF!</v>
      </c>
      <c r="N34" s="96" t="e">
        <f>ROUND($C34*M34*Constants!J$24,0)</f>
        <v>#REF!</v>
      </c>
      <c r="O34" s="20" t="e">
        <f t="shared" si="3"/>
        <v>#REF!</v>
      </c>
      <c r="P34" s="96" t="e">
        <f t="shared" si="4"/>
        <v>#REF!</v>
      </c>
    </row>
    <row r="35" spans="1:16" ht="12.75">
      <c r="A35" s="52"/>
      <c r="B35" s="49"/>
      <c r="C35" s="35"/>
      <c r="D35" s="33"/>
      <c r="E35" s="20"/>
      <c r="F35" s="96"/>
      <c r="G35" s="20"/>
      <c r="H35" s="96"/>
      <c r="I35" s="20"/>
      <c r="J35" s="96"/>
      <c r="K35" s="20"/>
      <c r="L35" s="96"/>
      <c r="M35" s="20"/>
      <c r="N35" s="96"/>
      <c r="O35" s="20"/>
      <c r="P35" s="96"/>
    </row>
    <row r="36" spans="1:16" ht="12.75">
      <c r="A36" s="34" t="e">
        <f>+LOE!#REF!</f>
        <v>#REF!</v>
      </c>
      <c r="B36" s="49"/>
      <c r="C36" s="35"/>
      <c r="D36" s="33"/>
      <c r="E36" s="20"/>
      <c r="F36" s="96"/>
      <c r="G36" s="20"/>
      <c r="H36" s="96"/>
      <c r="I36" s="20"/>
      <c r="J36" s="96"/>
      <c r="K36" s="20"/>
      <c r="L36" s="96"/>
      <c r="M36" s="20"/>
      <c r="N36" s="96"/>
      <c r="O36" s="20"/>
      <c r="P36" s="96"/>
    </row>
    <row r="37" spans="1:16" ht="12.75">
      <c r="A37" s="52" t="e">
        <f>+LOE!#REF!</f>
        <v>#REF!</v>
      </c>
      <c r="B37" s="49" t="e">
        <f>+LOE!#REF!</f>
        <v>#REF!</v>
      </c>
      <c r="C37" s="35">
        <f>+'IR 5'!C37</f>
        <v>0</v>
      </c>
      <c r="D37" s="33" t="s">
        <v>34</v>
      </c>
      <c r="E37" s="20" t="e">
        <f>+LOE!#REF!</f>
        <v>#REF!</v>
      </c>
      <c r="F37" s="96" t="e">
        <f>ROUND($C37*E37*Constants!B$24,0)</f>
        <v>#REF!</v>
      </c>
      <c r="G37" s="20" t="e">
        <f>+LOE!#REF!</f>
        <v>#REF!</v>
      </c>
      <c r="H37" s="96" t="e">
        <f>ROUND($C37*G37*Constants!D$24,0)</f>
        <v>#REF!</v>
      </c>
      <c r="I37" s="20" t="e">
        <f>+LOE!#REF!</f>
        <v>#REF!</v>
      </c>
      <c r="J37" s="96" t="e">
        <f>ROUND($C37*I37*Constants!F$24,0)</f>
        <v>#REF!</v>
      </c>
      <c r="K37" s="20" t="e">
        <f>+LOE!#REF!</f>
        <v>#REF!</v>
      </c>
      <c r="L37" s="96" t="e">
        <f>ROUND($C37*K37*Constants!H$24,0)</f>
        <v>#REF!</v>
      </c>
      <c r="M37" s="20" t="e">
        <f>+LOE!#REF!</f>
        <v>#REF!</v>
      </c>
      <c r="N37" s="96" t="e">
        <f>ROUND($C37*M37*Constants!J$24,0)</f>
        <v>#REF!</v>
      </c>
      <c r="O37" s="20" t="e">
        <f t="shared" si="3"/>
        <v>#REF!</v>
      </c>
      <c r="P37" s="96" t="e">
        <f t="shared" si="4"/>
        <v>#REF!</v>
      </c>
    </row>
    <row r="38" spans="1:16" ht="12.75">
      <c r="A38" s="52" t="e">
        <f>+LOE!#REF!</f>
        <v>#REF!</v>
      </c>
      <c r="B38" s="49" t="e">
        <f>+LOE!#REF!</f>
        <v>#REF!</v>
      </c>
      <c r="C38" s="35">
        <f>+'IR 5'!C38</f>
        <v>0</v>
      </c>
      <c r="D38" s="33" t="s">
        <v>34</v>
      </c>
      <c r="E38" s="20" t="e">
        <f>+LOE!#REF!</f>
        <v>#REF!</v>
      </c>
      <c r="F38" s="96" t="e">
        <f>ROUND($C38*E38*Constants!B$24,0)</f>
        <v>#REF!</v>
      </c>
      <c r="G38" s="20" t="e">
        <f>+LOE!#REF!</f>
        <v>#REF!</v>
      </c>
      <c r="H38" s="96" t="e">
        <f>ROUND($C38*G38*Constants!D$24,0)</f>
        <v>#REF!</v>
      </c>
      <c r="I38" s="20" t="e">
        <f>+LOE!#REF!</f>
        <v>#REF!</v>
      </c>
      <c r="J38" s="96" t="e">
        <f>ROUND($C38*I38*Constants!F$24,0)</f>
        <v>#REF!</v>
      </c>
      <c r="K38" s="20" t="e">
        <f>+LOE!#REF!</f>
        <v>#REF!</v>
      </c>
      <c r="L38" s="96" t="e">
        <f>ROUND($C38*K38*Constants!H$24,0)</f>
        <v>#REF!</v>
      </c>
      <c r="M38" s="20" t="e">
        <f>+LOE!#REF!</f>
        <v>#REF!</v>
      </c>
      <c r="N38" s="96" t="e">
        <f>ROUND($C38*M38*Constants!J$24,0)</f>
        <v>#REF!</v>
      </c>
      <c r="O38" s="20" t="e">
        <f t="shared" si="3"/>
        <v>#REF!</v>
      </c>
      <c r="P38" s="96" t="e">
        <f t="shared" si="4"/>
        <v>#REF!</v>
      </c>
    </row>
    <row r="39" spans="1:16" ht="12.75">
      <c r="A39" s="52" t="e">
        <f>+LOE!#REF!</f>
        <v>#REF!</v>
      </c>
      <c r="B39" s="49" t="e">
        <f>+LOE!#REF!</f>
        <v>#REF!</v>
      </c>
      <c r="C39" s="35">
        <f>+'IR 5'!C39</f>
        <v>0</v>
      </c>
      <c r="D39" s="33" t="s">
        <v>34</v>
      </c>
      <c r="E39" s="20" t="e">
        <f>+LOE!#REF!</f>
        <v>#REF!</v>
      </c>
      <c r="F39" s="96" t="e">
        <f>ROUND($C39*E39*Constants!B$24,0)</f>
        <v>#REF!</v>
      </c>
      <c r="G39" s="20" t="e">
        <f>+LOE!#REF!</f>
        <v>#REF!</v>
      </c>
      <c r="H39" s="96" t="e">
        <f>ROUND($C39*G39*Constants!D$24,0)</f>
        <v>#REF!</v>
      </c>
      <c r="I39" s="20" t="e">
        <f>+LOE!#REF!</f>
        <v>#REF!</v>
      </c>
      <c r="J39" s="96" t="e">
        <f>ROUND($C39*I39*Constants!F$24,0)</f>
        <v>#REF!</v>
      </c>
      <c r="K39" s="20" t="e">
        <f>+LOE!#REF!</f>
        <v>#REF!</v>
      </c>
      <c r="L39" s="96" t="e">
        <f>ROUND($C39*K39*Constants!H$24,0)</f>
        <v>#REF!</v>
      </c>
      <c r="M39" s="20" t="e">
        <f>+LOE!#REF!</f>
        <v>#REF!</v>
      </c>
      <c r="N39" s="96" t="e">
        <f>ROUND($C39*M39*Constants!J$24,0)</f>
        <v>#REF!</v>
      </c>
      <c r="O39" s="20" t="e">
        <f t="shared" si="3"/>
        <v>#REF!</v>
      </c>
      <c r="P39" s="96" t="e">
        <f t="shared" si="4"/>
        <v>#REF!</v>
      </c>
    </row>
    <row r="40" spans="1:16" ht="12.75">
      <c r="A40" s="52" t="e">
        <f>+LOE!#REF!</f>
        <v>#REF!</v>
      </c>
      <c r="B40" s="49" t="e">
        <f>+LOE!#REF!</f>
        <v>#REF!</v>
      </c>
      <c r="C40" s="35">
        <f>+'IR 5'!C40</f>
        <v>0</v>
      </c>
      <c r="D40" s="33" t="s">
        <v>34</v>
      </c>
      <c r="E40" s="20" t="e">
        <f>+LOE!#REF!</f>
        <v>#REF!</v>
      </c>
      <c r="F40" s="96" t="e">
        <f>ROUND($C40*E40*Constants!B$24,0)</f>
        <v>#REF!</v>
      </c>
      <c r="G40" s="20" t="e">
        <f>+LOE!#REF!</f>
        <v>#REF!</v>
      </c>
      <c r="H40" s="96" t="e">
        <f>ROUND($C40*G40*Constants!D$24,0)</f>
        <v>#REF!</v>
      </c>
      <c r="I40" s="20" t="e">
        <f>+LOE!#REF!</f>
        <v>#REF!</v>
      </c>
      <c r="J40" s="96" t="e">
        <f>ROUND($C40*I40*Constants!F$24,0)</f>
        <v>#REF!</v>
      </c>
      <c r="K40" s="20" t="e">
        <f>+LOE!#REF!</f>
        <v>#REF!</v>
      </c>
      <c r="L40" s="96" t="e">
        <f>ROUND($C40*K40*Constants!H$24,0)</f>
        <v>#REF!</v>
      </c>
      <c r="M40" s="20" t="e">
        <f>+LOE!#REF!</f>
        <v>#REF!</v>
      </c>
      <c r="N40" s="96" t="e">
        <f>ROUND($C40*M40*Constants!J$24,0)</f>
        <v>#REF!</v>
      </c>
      <c r="O40" s="20" t="e">
        <f t="shared" si="3"/>
        <v>#REF!</v>
      </c>
      <c r="P40" s="96" t="e">
        <f t="shared" si="4"/>
        <v>#REF!</v>
      </c>
    </row>
    <row r="41" spans="1:16" ht="12.75">
      <c r="A41" s="52"/>
      <c r="B41" s="49"/>
      <c r="C41" s="35"/>
      <c r="D41" s="35"/>
      <c r="E41" s="20"/>
      <c r="F41" s="40"/>
      <c r="G41" s="20"/>
      <c r="H41" s="40"/>
      <c r="I41" s="20"/>
      <c r="J41" s="40"/>
      <c r="K41" s="20"/>
      <c r="L41" s="40"/>
      <c r="M41" s="20"/>
      <c r="N41" s="40"/>
      <c r="O41" s="20"/>
      <c r="P41" s="40"/>
    </row>
    <row r="42" spans="1:16" ht="13.5" thickBot="1">
      <c r="A42" s="45" t="s">
        <v>39</v>
      </c>
      <c r="B42" s="46"/>
      <c r="C42" s="47"/>
      <c r="D42" s="47"/>
      <c r="E42" s="65" t="e">
        <f aca="true" t="shared" si="5" ref="E42:N42">SUM(E26:E41)</f>
        <v>#REF!</v>
      </c>
      <c r="F42" s="95" t="e">
        <f t="shared" si="5"/>
        <v>#REF!</v>
      </c>
      <c r="G42" s="65" t="e">
        <f t="shared" si="5"/>
        <v>#REF!</v>
      </c>
      <c r="H42" s="95" t="e">
        <f t="shared" si="5"/>
        <v>#REF!</v>
      </c>
      <c r="I42" s="65" t="e">
        <f t="shared" si="5"/>
        <v>#REF!</v>
      </c>
      <c r="J42" s="95" t="e">
        <f t="shared" si="5"/>
        <v>#REF!</v>
      </c>
      <c r="K42" s="65" t="e">
        <f t="shared" si="5"/>
        <v>#REF!</v>
      </c>
      <c r="L42" s="95" t="e">
        <f t="shared" si="5"/>
        <v>#REF!</v>
      </c>
      <c r="M42" s="65" t="e">
        <f t="shared" si="5"/>
        <v>#REF!</v>
      </c>
      <c r="N42" s="95" t="e">
        <f t="shared" si="5"/>
        <v>#REF!</v>
      </c>
      <c r="O42" s="64" t="e">
        <f>+E42+G42+I42+K42+M42</f>
        <v>#REF!</v>
      </c>
      <c r="P42" s="95" t="e">
        <f>+F42+H42+J42+L42+N42</f>
        <v>#REF!</v>
      </c>
    </row>
    <row r="43" spans="1:16" ht="12.75">
      <c r="A43" s="41" t="s">
        <v>40</v>
      </c>
      <c r="B43" s="67"/>
      <c r="C43" s="42"/>
      <c r="D43" s="42"/>
      <c r="E43" s="43"/>
      <c r="F43" s="44"/>
      <c r="G43" s="43"/>
      <c r="H43" s="44"/>
      <c r="I43" s="43"/>
      <c r="J43" s="44"/>
      <c r="K43" s="43"/>
      <c r="L43" s="44"/>
      <c r="M43" s="43"/>
      <c r="N43" s="44"/>
      <c r="O43" s="43"/>
      <c r="P43" s="44"/>
    </row>
    <row r="44" spans="1:16" ht="12.75">
      <c r="A44" s="34" t="s">
        <v>100</v>
      </c>
      <c r="B44" s="49"/>
      <c r="C44" s="35"/>
      <c r="D44" s="35"/>
      <c r="E44" s="20"/>
      <c r="F44" s="40"/>
      <c r="G44" s="20"/>
      <c r="H44" s="40"/>
      <c r="I44" s="20"/>
      <c r="J44" s="40"/>
      <c r="K44" s="20"/>
      <c r="L44" s="40"/>
      <c r="M44" s="20"/>
      <c r="N44" s="40"/>
      <c r="O44" s="20"/>
      <c r="P44" s="40"/>
    </row>
    <row r="45" spans="1:16" ht="12.75">
      <c r="A45" s="32" t="s">
        <v>101</v>
      </c>
      <c r="B45" s="49"/>
      <c r="C45" s="134">
        <v>2000</v>
      </c>
      <c r="D45" s="33" t="s">
        <v>109</v>
      </c>
      <c r="E45" s="20">
        <v>0</v>
      </c>
      <c r="F45" s="40">
        <f>ROUND($C45*E45*Constants!B$28,0)</f>
        <v>0</v>
      </c>
      <c r="G45" s="20">
        <v>0</v>
      </c>
      <c r="H45" s="40">
        <f>ROUND($C45*G45*Constants!D$28,0)</f>
        <v>0</v>
      </c>
      <c r="I45" s="20">
        <v>0</v>
      </c>
      <c r="J45" s="40">
        <f>ROUND($C45*I45*Constants!F$28,0)</f>
        <v>0</v>
      </c>
      <c r="K45" s="20">
        <v>0</v>
      </c>
      <c r="L45" s="40">
        <f>ROUND($C45*K45*Constants!H$28,0)</f>
        <v>0</v>
      </c>
      <c r="M45" s="20">
        <v>0</v>
      </c>
      <c r="N45" s="40">
        <f>ROUND($C45*M45*Constants!J$28,0)</f>
        <v>0</v>
      </c>
      <c r="O45" s="20">
        <f aca="true" t="shared" si="6" ref="O45:P50">+E45+G45+I45+K45+M45</f>
        <v>0</v>
      </c>
      <c r="P45" s="40">
        <f t="shared" si="6"/>
        <v>0</v>
      </c>
    </row>
    <row r="46" spans="1:16" ht="12.75">
      <c r="A46" s="32" t="s">
        <v>102</v>
      </c>
      <c r="B46" s="49" t="s">
        <v>103</v>
      </c>
      <c r="C46" s="134">
        <v>407</v>
      </c>
      <c r="D46" s="33" t="s">
        <v>110</v>
      </c>
      <c r="E46" s="20">
        <f>+E45*2</f>
        <v>0</v>
      </c>
      <c r="F46" s="40">
        <f>ROUND($C46*E46*Constants!B$28,0)</f>
        <v>0</v>
      </c>
      <c r="G46" s="20">
        <f>+G45*2</f>
        <v>0</v>
      </c>
      <c r="H46" s="40">
        <f>ROUND($C46*G46*Constants!D$28,0)</f>
        <v>0</v>
      </c>
      <c r="I46" s="20">
        <f>+I45*2</f>
        <v>0</v>
      </c>
      <c r="J46" s="40">
        <f>ROUND($C46*I46*Constants!F$28,0)</f>
        <v>0</v>
      </c>
      <c r="K46" s="20">
        <f>+K45*2</f>
        <v>0</v>
      </c>
      <c r="L46" s="40">
        <f>ROUND($C46*K46*Constants!H$28,0)</f>
        <v>0</v>
      </c>
      <c r="M46" s="20">
        <f>+M45*2</f>
        <v>0</v>
      </c>
      <c r="N46" s="40">
        <f>ROUND($C46*M46*Constants!J$28,0)</f>
        <v>0</v>
      </c>
      <c r="O46" s="20">
        <f t="shared" si="6"/>
        <v>0</v>
      </c>
      <c r="P46" s="40">
        <f t="shared" si="6"/>
        <v>0</v>
      </c>
    </row>
    <row r="47" spans="1:16" ht="12.75">
      <c r="A47" s="32" t="s">
        <v>105</v>
      </c>
      <c r="B47" s="49" t="s">
        <v>104</v>
      </c>
      <c r="C47" s="134">
        <v>230</v>
      </c>
      <c r="D47" s="33" t="s">
        <v>110</v>
      </c>
      <c r="E47" s="20">
        <f>+E45*21</f>
        <v>0</v>
      </c>
      <c r="F47" s="40">
        <f>ROUND($C47*E47*Constants!B$28,0)</f>
        <v>0</v>
      </c>
      <c r="G47" s="20">
        <f>+G45*21</f>
        <v>0</v>
      </c>
      <c r="H47" s="40">
        <f>ROUND($C47*G47*Constants!D$28,0)</f>
        <v>0</v>
      </c>
      <c r="I47" s="20">
        <f>+I45*21</f>
        <v>0</v>
      </c>
      <c r="J47" s="40">
        <f>ROUND($C47*I47*Constants!F$28,0)</f>
        <v>0</v>
      </c>
      <c r="K47" s="20">
        <f>+K45*21</f>
        <v>0</v>
      </c>
      <c r="L47" s="40">
        <f>ROUND($C47*K47*Constants!H$28,0)</f>
        <v>0</v>
      </c>
      <c r="M47" s="20">
        <f>+M45*21</f>
        <v>0</v>
      </c>
      <c r="N47" s="40">
        <f>ROUND($C47*M47*Constants!J$28,0)</f>
        <v>0</v>
      </c>
      <c r="O47" s="20">
        <f t="shared" si="6"/>
        <v>0</v>
      </c>
      <c r="P47" s="40">
        <f t="shared" si="6"/>
        <v>0</v>
      </c>
    </row>
    <row r="48" spans="1:16" ht="12.75">
      <c r="A48" s="32" t="s">
        <v>106</v>
      </c>
      <c r="B48" s="49"/>
      <c r="C48" s="134">
        <v>250</v>
      </c>
      <c r="D48" s="33" t="s">
        <v>41</v>
      </c>
      <c r="E48" s="20">
        <f>+E45</f>
        <v>0</v>
      </c>
      <c r="F48" s="40">
        <f>ROUND($C48*E48*Constants!B$28,0)</f>
        <v>0</v>
      </c>
      <c r="G48" s="20">
        <f>+G45</f>
        <v>0</v>
      </c>
      <c r="H48" s="40">
        <f>ROUND($C48*G48*Constants!D$28,0)</f>
        <v>0</v>
      </c>
      <c r="I48" s="20">
        <f>+I45</f>
        <v>0</v>
      </c>
      <c r="J48" s="40">
        <f>ROUND($C48*I48*Constants!F$28,0)</f>
        <v>0</v>
      </c>
      <c r="K48" s="20">
        <f>+K45</f>
        <v>0</v>
      </c>
      <c r="L48" s="40">
        <f>ROUND($C48*K48*Constants!H$28,0)</f>
        <v>0</v>
      </c>
      <c r="M48" s="20">
        <f>+M45</f>
        <v>0</v>
      </c>
      <c r="N48" s="40">
        <f>ROUND($C48*M48*Constants!J$28,0)</f>
        <v>0</v>
      </c>
      <c r="O48" s="20">
        <f t="shared" si="6"/>
        <v>0</v>
      </c>
      <c r="P48" s="40">
        <f t="shared" si="6"/>
        <v>0</v>
      </c>
    </row>
    <row r="49" spans="1:16" ht="12.75">
      <c r="A49" s="32" t="s">
        <v>107</v>
      </c>
      <c r="B49" s="49"/>
      <c r="C49" s="134">
        <v>50</v>
      </c>
      <c r="D49" s="33" t="s">
        <v>93</v>
      </c>
      <c r="E49" s="20">
        <f>+E47</f>
        <v>0</v>
      </c>
      <c r="F49" s="40">
        <f>ROUND($C49*E49*Constants!B$28,0)</f>
        <v>0</v>
      </c>
      <c r="G49" s="20">
        <f>+G47</f>
        <v>0</v>
      </c>
      <c r="H49" s="40">
        <f>ROUND($C49*G49*Constants!D$28,0)</f>
        <v>0</v>
      </c>
      <c r="I49" s="20">
        <f>+I47</f>
        <v>0</v>
      </c>
      <c r="J49" s="40">
        <f>ROUND($C49*I49*Constants!F$28,0)</f>
        <v>0</v>
      </c>
      <c r="K49" s="20">
        <f>+K47</f>
        <v>0</v>
      </c>
      <c r="L49" s="40">
        <f>ROUND($C49*K49*Constants!H$28,0)</f>
        <v>0</v>
      </c>
      <c r="M49" s="20">
        <f>+M47</f>
        <v>0</v>
      </c>
      <c r="N49" s="40">
        <f>ROUND($C49*M49*Constants!J$28,0)</f>
        <v>0</v>
      </c>
      <c r="O49" s="20">
        <f t="shared" si="6"/>
        <v>0</v>
      </c>
      <c r="P49" s="40">
        <f t="shared" si="6"/>
        <v>0</v>
      </c>
    </row>
    <row r="50" spans="1:16" ht="12.75">
      <c r="A50" s="32" t="s">
        <v>108</v>
      </c>
      <c r="B50" s="49"/>
      <c r="C50" s="134">
        <v>500</v>
      </c>
      <c r="D50" s="33" t="s">
        <v>111</v>
      </c>
      <c r="E50" s="20">
        <f>+E45</f>
        <v>0</v>
      </c>
      <c r="F50" s="40">
        <f>ROUND($C50*E50*Constants!B$28,0)</f>
        <v>0</v>
      </c>
      <c r="G50" s="20">
        <f>+G45</f>
        <v>0</v>
      </c>
      <c r="H50" s="40">
        <f>ROUND($C50*G50*Constants!D$28,0)</f>
        <v>0</v>
      </c>
      <c r="I50" s="20">
        <f>+I45</f>
        <v>0</v>
      </c>
      <c r="J50" s="40">
        <f>ROUND($C50*I50*Constants!F$28,0)</f>
        <v>0</v>
      </c>
      <c r="K50" s="20">
        <f>+K45</f>
        <v>0</v>
      </c>
      <c r="L50" s="40">
        <f>ROUND($C50*K50*Constants!H$28,0)</f>
        <v>0</v>
      </c>
      <c r="M50" s="20">
        <f>+M45</f>
        <v>0</v>
      </c>
      <c r="N50" s="40">
        <f>ROUND($C50*M50*Constants!J$28,0)</f>
        <v>0</v>
      </c>
      <c r="O50" s="20">
        <f t="shared" si="6"/>
        <v>0</v>
      </c>
      <c r="P50" s="40">
        <f t="shared" si="6"/>
        <v>0</v>
      </c>
    </row>
    <row r="51" spans="1:16" ht="12.75">
      <c r="A51" s="32"/>
      <c r="B51" s="49"/>
      <c r="C51" s="35"/>
      <c r="D51" s="35"/>
      <c r="E51" s="20"/>
      <c r="F51" s="40"/>
      <c r="G51" s="20"/>
      <c r="H51" s="40"/>
      <c r="I51" s="20"/>
      <c r="J51" s="40"/>
      <c r="K51" s="20"/>
      <c r="L51" s="40"/>
      <c r="M51" s="20"/>
      <c r="N51" s="40"/>
      <c r="O51" s="20"/>
      <c r="P51" s="40"/>
    </row>
    <row r="52" spans="1:16" ht="13.5" thickBot="1">
      <c r="A52" s="45" t="s">
        <v>42</v>
      </c>
      <c r="B52" s="46"/>
      <c r="C52" s="47"/>
      <c r="D52" s="47"/>
      <c r="E52" s="65"/>
      <c r="F52" s="95">
        <f>SUM(F43:F51)</f>
        <v>0</v>
      </c>
      <c r="G52" s="65"/>
      <c r="H52" s="95">
        <f>SUM(H43:H51)</f>
        <v>0</v>
      </c>
      <c r="I52" s="65"/>
      <c r="J52" s="95">
        <f>SUM(J43:J51)</f>
        <v>0</v>
      </c>
      <c r="K52" s="65"/>
      <c r="L52" s="95">
        <f>SUM(L43:L51)</f>
        <v>0</v>
      </c>
      <c r="M52" s="65"/>
      <c r="N52" s="95">
        <f>SUM(N43:N51)</f>
        <v>0</v>
      </c>
      <c r="O52" s="64"/>
      <c r="P52" s="95">
        <f>+F52+H52+J52+L52+N52</f>
        <v>0</v>
      </c>
    </row>
    <row r="53" spans="1:16" ht="12.75">
      <c r="A53" s="41" t="s">
        <v>70</v>
      </c>
      <c r="B53" s="67"/>
      <c r="C53" s="42"/>
      <c r="D53" s="42"/>
      <c r="E53" s="43"/>
      <c r="F53" s="44"/>
      <c r="G53" s="43"/>
      <c r="H53" s="44"/>
      <c r="I53" s="43"/>
      <c r="J53" s="44"/>
      <c r="K53" s="43"/>
      <c r="L53" s="44"/>
      <c r="M53" s="43"/>
      <c r="N53" s="44"/>
      <c r="O53" s="43"/>
      <c r="P53" s="44"/>
    </row>
    <row r="54" spans="1:16" ht="12.75">
      <c r="A54" s="34" t="s">
        <v>73</v>
      </c>
      <c r="B54" s="49"/>
      <c r="C54" s="35"/>
      <c r="D54" s="35"/>
      <c r="E54" s="20"/>
      <c r="F54" s="40"/>
      <c r="G54" s="20"/>
      <c r="H54" s="40"/>
      <c r="I54" s="20"/>
      <c r="J54" s="40"/>
      <c r="K54" s="20"/>
      <c r="L54" s="40"/>
      <c r="M54" s="20"/>
      <c r="N54" s="40"/>
      <c r="O54" s="20"/>
      <c r="P54" s="40"/>
    </row>
    <row r="55" spans="1:16" ht="12.75" hidden="1">
      <c r="A55" s="32" t="s">
        <v>74</v>
      </c>
      <c r="B55" s="49"/>
      <c r="C55" s="134">
        <v>0</v>
      </c>
      <c r="D55" s="33" t="s">
        <v>34</v>
      </c>
      <c r="E55" s="20">
        <v>12</v>
      </c>
      <c r="F55" s="40">
        <f>ROUND($C55*E55*Constants!B$28,0)</f>
        <v>0</v>
      </c>
      <c r="G55" s="20">
        <v>12</v>
      </c>
      <c r="H55" s="40">
        <f>ROUND($C55*G55*Constants!D$28,0)</f>
        <v>0</v>
      </c>
      <c r="I55" s="20">
        <v>12</v>
      </c>
      <c r="J55" s="40">
        <f>ROUND($C55*I55*Constants!F$28,0)</f>
        <v>0</v>
      </c>
      <c r="K55" s="20">
        <v>12</v>
      </c>
      <c r="L55" s="40">
        <f>ROUND($C55*K55*Constants!H$28,0)</f>
        <v>0</v>
      </c>
      <c r="M55" s="20">
        <v>12</v>
      </c>
      <c r="N55" s="40">
        <f>ROUND($C55*M55*Constants!J$28,0)</f>
        <v>0</v>
      </c>
      <c r="O55" s="20">
        <f aca="true" t="shared" si="7" ref="O55:P63">+E55+G55+I55+K55+M55</f>
        <v>60</v>
      </c>
      <c r="P55" s="40">
        <f t="shared" si="7"/>
        <v>0</v>
      </c>
    </row>
    <row r="56" spans="1:16" ht="12.75">
      <c r="A56" s="32" t="s">
        <v>47</v>
      </c>
      <c r="B56" s="49"/>
      <c r="C56" s="134">
        <v>64</v>
      </c>
      <c r="D56" s="33" t="s">
        <v>99</v>
      </c>
      <c r="E56" s="20" t="e">
        <f>+E21</f>
        <v>#REF!</v>
      </c>
      <c r="F56" s="40" t="e">
        <f>ROUND($C56*E56*Constants!B$28,0)</f>
        <v>#REF!</v>
      </c>
      <c r="G56" s="20" t="e">
        <f>+G21</f>
        <v>#REF!</v>
      </c>
      <c r="H56" s="40" t="e">
        <f>ROUND($C56*G56*Constants!D$28,0)</f>
        <v>#REF!</v>
      </c>
      <c r="I56" s="20" t="e">
        <f>+I21</f>
        <v>#REF!</v>
      </c>
      <c r="J56" s="40" t="e">
        <f>ROUND($C56*I56*Constants!F$28,0)</f>
        <v>#REF!</v>
      </c>
      <c r="K56" s="20" t="e">
        <f>+K21</f>
        <v>#REF!</v>
      </c>
      <c r="L56" s="40" t="e">
        <f>ROUND($C56*K56*Constants!H$28,0)</f>
        <v>#REF!</v>
      </c>
      <c r="M56" s="20" t="e">
        <f>+M21</f>
        <v>#REF!</v>
      </c>
      <c r="N56" s="40" t="e">
        <f>ROUND($C56*M56*Constants!J$28,0)</f>
        <v>#REF!</v>
      </c>
      <c r="O56" s="20" t="e">
        <f t="shared" si="7"/>
        <v>#REF!</v>
      </c>
      <c r="P56" s="40" t="e">
        <f t="shared" si="7"/>
        <v>#REF!</v>
      </c>
    </row>
    <row r="57" spans="1:16" ht="12.75">
      <c r="A57" s="32" t="s">
        <v>48</v>
      </c>
      <c r="B57" s="49"/>
      <c r="C57" s="134">
        <v>90</v>
      </c>
      <c r="D57" s="33" t="s">
        <v>99</v>
      </c>
      <c r="E57" s="20" t="e">
        <f>E56</f>
        <v>#REF!</v>
      </c>
      <c r="F57" s="40" t="e">
        <f>ROUND($C57*E57*Constants!B$28,0)</f>
        <v>#REF!</v>
      </c>
      <c r="G57" s="20" t="e">
        <f>G56</f>
        <v>#REF!</v>
      </c>
      <c r="H57" s="40" t="e">
        <f>ROUND($C57*G57*Constants!D$28,0)</f>
        <v>#REF!</v>
      </c>
      <c r="I57" s="20" t="e">
        <f>I56</f>
        <v>#REF!</v>
      </c>
      <c r="J57" s="40" t="e">
        <f>ROUND($C57*I57*Constants!F$28,0)</f>
        <v>#REF!</v>
      </c>
      <c r="K57" s="20" t="e">
        <f>K56</f>
        <v>#REF!</v>
      </c>
      <c r="L57" s="40" t="e">
        <f>ROUND($C57*K57*Constants!H$28,0)</f>
        <v>#REF!</v>
      </c>
      <c r="M57" s="20" t="e">
        <f>M56</f>
        <v>#REF!</v>
      </c>
      <c r="N57" s="40" t="e">
        <f>ROUND($C57*M57*Constants!J$28,0)</f>
        <v>#REF!</v>
      </c>
      <c r="O57" s="20" t="e">
        <f t="shared" si="7"/>
        <v>#REF!</v>
      </c>
      <c r="P57" s="40" t="e">
        <f t="shared" si="7"/>
        <v>#REF!</v>
      </c>
    </row>
    <row r="58" spans="1:16" ht="12.75">
      <c r="A58" s="32" t="s">
        <v>44</v>
      </c>
      <c r="B58" s="49"/>
      <c r="C58" s="134">
        <v>37.5</v>
      </c>
      <c r="D58" s="33" t="s">
        <v>99</v>
      </c>
      <c r="E58" s="20" t="e">
        <f>+E56</f>
        <v>#REF!</v>
      </c>
      <c r="F58" s="40" t="e">
        <f>ROUND($C58*E58*Constants!B$28,0)</f>
        <v>#REF!</v>
      </c>
      <c r="G58" s="20" t="e">
        <f>+G56</f>
        <v>#REF!</v>
      </c>
      <c r="H58" s="40" t="e">
        <f>ROUND($C58*G58*Constants!D$28,0)</f>
        <v>#REF!</v>
      </c>
      <c r="I58" s="20" t="e">
        <f>+I56</f>
        <v>#REF!</v>
      </c>
      <c r="J58" s="40" t="e">
        <f>ROUND($C58*I58*Constants!F$28,0)</f>
        <v>#REF!</v>
      </c>
      <c r="K58" s="20" t="e">
        <f>+K56</f>
        <v>#REF!</v>
      </c>
      <c r="L58" s="40" t="e">
        <f>ROUND($C58*K58*Constants!H$28,0)</f>
        <v>#REF!</v>
      </c>
      <c r="M58" s="20" t="e">
        <f>+M56</f>
        <v>#REF!</v>
      </c>
      <c r="N58" s="40" t="e">
        <f>ROUND($C58*M58*Constants!J$28,0)</f>
        <v>#REF!</v>
      </c>
      <c r="O58" s="20" t="e">
        <f t="shared" si="7"/>
        <v>#REF!</v>
      </c>
      <c r="P58" s="40" t="e">
        <f t="shared" si="7"/>
        <v>#REF!</v>
      </c>
    </row>
    <row r="59" spans="1:16" ht="12.75" hidden="1">
      <c r="A59" s="32" t="s">
        <v>75</v>
      </c>
      <c r="B59" s="49"/>
      <c r="C59" s="134">
        <v>0</v>
      </c>
      <c r="D59" s="33" t="s">
        <v>34</v>
      </c>
      <c r="E59" s="20">
        <v>12</v>
      </c>
      <c r="F59" s="40">
        <f>ROUND($C59*E59*Constants!B$28,0)</f>
        <v>0</v>
      </c>
      <c r="G59" s="20">
        <v>12</v>
      </c>
      <c r="H59" s="40">
        <f>ROUND($C59*G59*Constants!D$28,0)</f>
        <v>0</v>
      </c>
      <c r="I59" s="20">
        <v>12</v>
      </c>
      <c r="J59" s="40">
        <f>ROUND($C59*I59*Constants!F$28,0)</f>
        <v>0</v>
      </c>
      <c r="K59" s="20">
        <v>12</v>
      </c>
      <c r="L59" s="40">
        <f>ROUND($C59*K59*Constants!H$28,0)</f>
        <v>0</v>
      </c>
      <c r="M59" s="20">
        <v>12</v>
      </c>
      <c r="N59" s="40">
        <f>ROUND($C59*M59*Constants!J$28,0)</f>
        <v>0</v>
      </c>
      <c r="O59" s="20">
        <f t="shared" si="7"/>
        <v>60</v>
      </c>
      <c r="P59" s="40">
        <f t="shared" si="7"/>
        <v>0</v>
      </c>
    </row>
    <row r="60" spans="1:16" ht="12.75" hidden="1">
      <c r="A60" s="32" t="s">
        <v>49</v>
      </c>
      <c r="B60" s="49"/>
      <c r="C60" s="134">
        <v>0</v>
      </c>
      <c r="D60" s="33" t="s">
        <v>34</v>
      </c>
      <c r="E60" s="20">
        <v>12</v>
      </c>
      <c r="F60" s="40">
        <f>ROUND($C60*E60*Constants!B$28,0)</f>
        <v>0</v>
      </c>
      <c r="G60" s="20">
        <v>12</v>
      </c>
      <c r="H60" s="40">
        <f>ROUND($C60*G60*Constants!D$28,0)</f>
        <v>0</v>
      </c>
      <c r="I60" s="20">
        <v>12</v>
      </c>
      <c r="J60" s="40">
        <f>ROUND($C60*I60*Constants!F$28,0)</f>
        <v>0</v>
      </c>
      <c r="K60" s="20">
        <v>12</v>
      </c>
      <c r="L60" s="40">
        <f>ROUND($C60*K60*Constants!H$28,0)</f>
        <v>0</v>
      </c>
      <c r="M60" s="20">
        <v>12</v>
      </c>
      <c r="N60" s="40">
        <f>ROUND($C60*M60*Constants!J$28,0)</f>
        <v>0</v>
      </c>
      <c r="O60" s="20">
        <f t="shared" si="7"/>
        <v>60</v>
      </c>
      <c r="P60" s="40">
        <f t="shared" si="7"/>
        <v>0</v>
      </c>
    </row>
    <row r="61" spans="1:16" ht="12.75" hidden="1">
      <c r="A61" s="32" t="s">
        <v>43</v>
      </c>
      <c r="B61" s="49"/>
      <c r="C61" s="134">
        <v>0</v>
      </c>
      <c r="D61" s="33" t="s">
        <v>34</v>
      </c>
      <c r="E61" s="20">
        <v>12</v>
      </c>
      <c r="F61" s="40">
        <f>ROUND($C61*E61*Constants!B$28,0)</f>
        <v>0</v>
      </c>
      <c r="G61" s="20">
        <v>12</v>
      </c>
      <c r="H61" s="40">
        <f>ROUND($C61*G61*Constants!D$28,0)</f>
        <v>0</v>
      </c>
      <c r="I61" s="20">
        <v>12</v>
      </c>
      <c r="J61" s="40">
        <f>ROUND($C61*I61*Constants!F$28,0)</f>
        <v>0</v>
      </c>
      <c r="K61" s="20">
        <v>12</v>
      </c>
      <c r="L61" s="40">
        <f>ROUND($C61*K61*Constants!H$28,0)</f>
        <v>0</v>
      </c>
      <c r="M61" s="20">
        <v>12</v>
      </c>
      <c r="N61" s="40">
        <f>ROUND($C61*M61*Constants!J$28,0)</f>
        <v>0</v>
      </c>
      <c r="O61" s="20">
        <f t="shared" si="7"/>
        <v>60</v>
      </c>
      <c r="P61" s="40">
        <f t="shared" si="7"/>
        <v>0</v>
      </c>
    </row>
    <row r="62" spans="1:16" ht="12.75">
      <c r="A62" s="32" t="s">
        <v>45</v>
      </c>
      <c r="B62" s="49" t="s">
        <v>50</v>
      </c>
      <c r="C62" s="53">
        <v>0.0144</v>
      </c>
      <c r="D62" s="33" t="s">
        <v>54</v>
      </c>
      <c r="E62" s="20"/>
      <c r="F62" s="40">
        <f>ROUND($C62*E62,0)</f>
        <v>0</v>
      </c>
      <c r="G62" s="20"/>
      <c r="H62" s="40">
        <f>ROUND($C62*G62,0)</f>
        <v>0</v>
      </c>
      <c r="I62" s="20"/>
      <c r="J62" s="40">
        <f>ROUND($C62*I62,0)</f>
        <v>0</v>
      </c>
      <c r="K62" s="20"/>
      <c r="L62" s="40">
        <f>ROUND($C62*K62,0)</f>
        <v>0</v>
      </c>
      <c r="M62" s="20"/>
      <c r="N62" s="40">
        <f>ROUND($C62*M62,0)</f>
        <v>0</v>
      </c>
      <c r="O62" s="20">
        <f t="shared" si="7"/>
        <v>0</v>
      </c>
      <c r="P62" s="40">
        <f t="shared" si="7"/>
        <v>0</v>
      </c>
    </row>
    <row r="63" spans="1:16" ht="12.75">
      <c r="A63" s="32" t="s">
        <v>46</v>
      </c>
      <c r="B63" s="49" t="s">
        <v>50</v>
      </c>
      <c r="C63" s="35">
        <v>22.25</v>
      </c>
      <c r="D63" s="33" t="s">
        <v>41</v>
      </c>
      <c r="E63" s="20"/>
      <c r="F63" s="40">
        <f>ROUND($C63*E63*Constants!B$28,0)</f>
        <v>0</v>
      </c>
      <c r="G63" s="20"/>
      <c r="H63" s="40">
        <f>ROUND($C63*G63*Constants!D$28,0)</f>
        <v>0</v>
      </c>
      <c r="I63" s="20"/>
      <c r="J63" s="40">
        <f>ROUND($C63*I63*Constants!F$28,0)</f>
        <v>0</v>
      </c>
      <c r="K63" s="20"/>
      <c r="L63" s="40">
        <f>ROUND($C63*K63*Constants!H$28,0)</f>
        <v>0</v>
      </c>
      <c r="M63" s="20"/>
      <c r="N63" s="40">
        <f>ROUND($C63*M63*Constants!J$28,0)</f>
        <v>0</v>
      </c>
      <c r="O63" s="20">
        <f t="shared" si="7"/>
        <v>0</v>
      </c>
      <c r="P63" s="40">
        <f t="shared" si="7"/>
        <v>0</v>
      </c>
    </row>
    <row r="64" spans="1:16" ht="12.75">
      <c r="A64" s="32"/>
      <c r="B64" s="49"/>
      <c r="C64" s="35"/>
      <c r="D64" s="33"/>
      <c r="E64" s="20"/>
      <c r="F64" s="40"/>
      <c r="G64" s="20"/>
      <c r="H64" s="40"/>
      <c r="I64" s="20"/>
      <c r="J64" s="40"/>
      <c r="K64" s="20"/>
      <c r="L64" s="40"/>
      <c r="M64" s="20"/>
      <c r="N64" s="40"/>
      <c r="O64" s="20"/>
      <c r="P64" s="40"/>
    </row>
    <row r="65" spans="1:16" ht="13.5" thickBot="1">
      <c r="A65" s="45" t="s">
        <v>51</v>
      </c>
      <c r="B65" s="46"/>
      <c r="C65" s="47"/>
      <c r="D65" s="47"/>
      <c r="E65" s="65"/>
      <c r="F65" s="95" t="e">
        <f>SUM(F54:F64)</f>
        <v>#REF!</v>
      </c>
      <c r="G65" s="65"/>
      <c r="H65" s="95" t="e">
        <f>SUM(H54:H64)</f>
        <v>#REF!</v>
      </c>
      <c r="I65" s="65"/>
      <c r="J65" s="95" t="e">
        <f>SUM(J54:J64)</f>
        <v>#REF!</v>
      </c>
      <c r="K65" s="65"/>
      <c r="L65" s="95" t="e">
        <f>SUM(L54:L64)</f>
        <v>#REF!</v>
      </c>
      <c r="M65" s="65"/>
      <c r="N65" s="95" t="e">
        <f>SUM(N54:N64)</f>
        <v>#REF!</v>
      </c>
      <c r="O65" s="64"/>
      <c r="P65" s="95" t="e">
        <f>+F65+H65+J65+L65+N65</f>
        <v>#REF!</v>
      </c>
    </row>
    <row r="66" spans="1:19" s="54" customFormat="1" ht="13.5" thickBot="1">
      <c r="A66" s="68" t="s">
        <v>77</v>
      </c>
      <c r="B66" s="57"/>
      <c r="C66" s="58"/>
      <c r="D66" s="58"/>
      <c r="E66" s="26"/>
      <c r="F66" s="97" t="e">
        <f>+F21+F24+F42+F52+F65</f>
        <v>#REF!</v>
      </c>
      <c r="G66" s="26"/>
      <c r="H66" s="97" t="e">
        <f>+H21+H24+H42+H52+H65</f>
        <v>#REF!</v>
      </c>
      <c r="I66" s="26"/>
      <c r="J66" s="97" t="e">
        <f>+J21+J24+J42+J52+J65</f>
        <v>#REF!</v>
      </c>
      <c r="K66" s="26"/>
      <c r="L66" s="97" t="e">
        <f>+L21+L24+L42+L52+L65</f>
        <v>#REF!</v>
      </c>
      <c r="M66" s="26"/>
      <c r="N66" s="97" t="e">
        <f>+N21+N24+N42+N52+N65</f>
        <v>#REF!</v>
      </c>
      <c r="O66" s="17"/>
      <c r="P66" s="97" t="e">
        <f>+F66+H66+J66+L66+N66</f>
        <v>#REF!</v>
      </c>
      <c r="S66" s="13"/>
    </row>
    <row r="67" spans="1:16" ht="12.75">
      <c r="A67" s="41" t="s">
        <v>76</v>
      </c>
      <c r="B67" s="69"/>
      <c r="C67" s="42"/>
      <c r="D67" s="42"/>
      <c r="E67" s="43"/>
      <c r="F67" s="44"/>
      <c r="G67" s="43"/>
      <c r="H67" s="44"/>
      <c r="I67" s="43"/>
      <c r="J67" s="44"/>
      <c r="K67" s="43"/>
      <c r="L67" s="44"/>
      <c r="M67" s="43"/>
      <c r="N67" s="44"/>
      <c r="O67" s="43"/>
      <c r="P67" s="44"/>
    </row>
    <row r="68" spans="1:16" ht="12.75">
      <c r="A68" s="52"/>
      <c r="B68" s="63"/>
      <c r="C68" s="53">
        <v>0.365</v>
      </c>
      <c r="D68" s="35" t="s">
        <v>85</v>
      </c>
      <c r="E68" s="85" t="e">
        <f>F66</f>
        <v>#REF!</v>
      </c>
      <c r="F68" s="96" t="e">
        <f>ROUND($C68*E68,0)</f>
        <v>#REF!</v>
      </c>
      <c r="G68" s="85" t="e">
        <f>H66</f>
        <v>#REF!</v>
      </c>
      <c r="H68" s="96" t="e">
        <f>ROUND($C68*G68,0)</f>
        <v>#REF!</v>
      </c>
      <c r="I68" s="85" t="e">
        <f>J66</f>
        <v>#REF!</v>
      </c>
      <c r="J68" s="96" t="e">
        <f>ROUND($C68*I68,0)</f>
        <v>#REF!</v>
      </c>
      <c r="K68" s="85" t="e">
        <f>L66</f>
        <v>#REF!</v>
      </c>
      <c r="L68" s="96" t="e">
        <f>ROUND($C68*K68,0)</f>
        <v>#REF!</v>
      </c>
      <c r="M68" s="85" t="e">
        <f>N66</f>
        <v>#REF!</v>
      </c>
      <c r="N68" s="96" t="e">
        <f>ROUND($C68*M68,0)</f>
        <v>#REF!</v>
      </c>
      <c r="O68" s="85"/>
      <c r="P68" s="96" t="e">
        <f>+F68+H68+J68+L68+N68</f>
        <v>#REF!</v>
      </c>
    </row>
    <row r="69" spans="1:16" ht="13.5" thickBot="1">
      <c r="A69" s="45" t="s">
        <v>78</v>
      </c>
      <c r="B69" s="46"/>
      <c r="C69" s="47"/>
      <c r="D69" s="47"/>
      <c r="E69" s="65"/>
      <c r="F69" s="95" t="e">
        <f>F68</f>
        <v>#REF!</v>
      </c>
      <c r="G69" s="65"/>
      <c r="H69" s="95" t="e">
        <f>H68</f>
        <v>#REF!</v>
      </c>
      <c r="I69" s="65"/>
      <c r="J69" s="95" t="e">
        <f>J68</f>
        <v>#REF!</v>
      </c>
      <c r="K69" s="65"/>
      <c r="L69" s="95" t="e">
        <f>L68</f>
        <v>#REF!</v>
      </c>
      <c r="M69" s="65"/>
      <c r="N69" s="95" t="e">
        <f>N68</f>
        <v>#REF!</v>
      </c>
      <c r="O69" s="64"/>
      <c r="P69" s="95" t="e">
        <f>+F69+H69+J69+L69+N69</f>
        <v>#REF!</v>
      </c>
    </row>
    <row r="70" spans="1:16" ht="12.75">
      <c r="A70" s="41" t="s">
        <v>71</v>
      </c>
      <c r="B70" s="59"/>
      <c r="C70" s="42"/>
      <c r="D70" s="42"/>
      <c r="E70" s="43"/>
      <c r="F70" s="44"/>
      <c r="G70" s="43"/>
      <c r="H70" s="44"/>
      <c r="I70" s="43"/>
      <c r="J70" s="44"/>
      <c r="K70" s="43"/>
      <c r="L70" s="44"/>
      <c r="M70" s="43"/>
      <c r="N70" s="44"/>
      <c r="O70" s="43"/>
      <c r="P70" s="44"/>
    </row>
    <row r="71" spans="1:16" ht="12.75">
      <c r="A71" s="52"/>
      <c r="B71" s="60"/>
      <c r="C71" s="53"/>
      <c r="D71" s="35"/>
      <c r="E71" s="20"/>
      <c r="F71" s="96">
        <v>0</v>
      </c>
      <c r="G71" s="20"/>
      <c r="H71" s="40"/>
      <c r="I71" s="20"/>
      <c r="J71" s="40"/>
      <c r="K71" s="20"/>
      <c r="L71" s="40"/>
      <c r="M71" s="20"/>
      <c r="N71" s="40"/>
      <c r="O71" s="20"/>
      <c r="P71" s="96">
        <f>+F71+H71+J71+L71+N71</f>
        <v>0</v>
      </c>
    </row>
    <row r="72" spans="1:16" ht="12.75">
      <c r="A72" s="32" t="s">
        <v>65</v>
      </c>
      <c r="B72" s="61"/>
      <c r="C72" s="3">
        <v>0.1</v>
      </c>
      <c r="D72" s="55" t="s">
        <v>52</v>
      </c>
      <c r="E72" s="20"/>
      <c r="F72" s="40">
        <f>ROUND($F71*$C72*Constants!B$31,0)</f>
        <v>0</v>
      </c>
      <c r="G72" s="20"/>
      <c r="H72" s="96">
        <f>ROUND($F71*$C72*Constants!D$31,0)</f>
        <v>0</v>
      </c>
      <c r="I72" s="20"/>
      <c r="J72" s="96">
        <f>ROUND($F71*$C72*Constants!F$31,0)</f>
        <v>0</v>
      </c>
      <c r="K72" s="20"/>
      <c r="L72" s="96">
        <f>ROUND($F71*$C72*Constants!H$31,0)</f>
        <v>0</v>
      </c>
      <c r="M72" s="20"/>
      <c r="N72" s="96">
        <f>ROUND($F71*$C72*Constants!J$31,0)</f>
        <v>0</v>
      </c>
      <c r="O72" s="20"/>
      <c r="P72" s="40">
        <f>+F72+H72+J72+L72+N72</f>
        <v>0</v>
      </c>
    </row>
    <row r="73" spans="1:16" ht="13.5" thickBot="1">
      <c r="A73" s="45" t="s">
        <v>53</v>
      </c>
      <c r="B73" s="46"/>
      <c r="C73" s="47"/>
      <c r="D73" s="47"/>
      <c r="E73" s="65"/>
      <c r="F73" s="95">
        <f>SUM(F71:F72)</f>
        <v>0</v>
      </c>
      <c r="G73" s="65"/>
      <c r="H73" s="95">
        <f>SUM(H71:H72)</f>
        <v>0</v>
      </c>
      <c r="I73" s="65"/>
      <c r="J73" s="95">
        <f>SUM(J71:J72)</f>
        <v>0</v>
      </c>
      <c r="K73" s="65"/>
      <c r="L73" s="95">
        <f>SUM(L71:L72)</f>
        <v>0</v>
      </c>
      <c r="M73" s="65"/>
      <c r="N73" s="95">
        <f>SUM(N71:N72)</f>
        <v>0</v>
      </c>
      <c r="O73" s="64"/>
      <c r="P73" s="95">
        <f>+F73+H73+J73+L73+N73</f>
        <v>0</v>
      </c>
    </row>
    <row r="74" spans="1:16" ht="12.75">
      <c r="A74" s="41" t="s">
        <v>80</v>
      </c>
      <c r="B74" s="62"/>
      <c r="C74" s="42"/>
      <c r="D74" s="42"/>
      <c r="E74" s="43"/>
      <c r="F74" s="44"/>
      <c r="G74" s="43"/>
      <c r="H74" s="44"/>
      <c r="I74" s="43"/>
      <c r="J74" s="44"/>
      <c r="K74" s="43"/>
      <c r="L74" s="44"/>
      <c r="M74" s="43"/>
      <c r="N74" s="44"/>
      <c r="O74" s="43"/>
      <c r="P74" s="44"/>
    </row>
    <row r="75" spans="1:16" ht="12.75">
      <c r="A75" s="32"/>
      <c r="B75" s="163"/>
      <c r="C75" s="35"/>
      <c r="D75" s="33"/>
      <c r="E75" s="20"/>
      <c r="F75" s="96"/>
      <c r="G75" s="20"/>
      <c r="H75" s="96"/>
      <c r="I75" s="20"/>
      <c r="J75" s="96"/>
      <c r="K75" s="20"/>
      <c r="L75" s="96"/>
      <c r="M75" s="20"/>
      <c r="N75" s="96"/>
      <c r="O75" s="20"/>
      <c r="P75" s="96"/>
    </row>
    <row r="76" spans="1:16" ht="12.75">
      <c r="A76" s="32"/>
      <c r="B76" s="66"/>
      <c r="C76" s="35"/>
      <c r="D76" s="33"/>
      <c r="E76" s="20"/>
      <c r="F76" s="40"/>
      <c r="G76" s="20"/>
      <c r="H76" s="40"/>
      <c r="I76" s="20"/>
      <c r="J76" s="40"/>
      <c r="K76" s="20"/>
      <c r="L76" s="40"/>
      <c r="M76" s="20"/>
      <c r="N76" s="40"/>
      <c r="O76" s="20"/>
      <c r="P76" s="40">
        <f>+F76+H76+J76+L76+N76</f>
        <v>0</v>
      </c>
    </row>
    <row r="77" spans="1:16" ht="12.75">
      <c r="A77" s="32"/>
      <c r="B77" s="66"/>
      <c r="C77" s="35"/>
      <c r="D77" s="33"/>
      <c r="E77" s="20"/>
      <c r="F77" s="40"/>
      <c r="G77" s="20"/>
      <c r="H77" s="40"/>
      <c r="I77" s="20"/>
      <c r="J77" s="40"/>
      <c r="K77" s="20"/>
      <c r="L77" s="40"/>
      <c r="M77" s="20"/>
      <c r="N77" s="40"/>
      <c r="O77" s="20"/>
      <c r="P77" s="40">
        <f>+F77+H77+J77+L77+N77</f>
        <v>0</v>
      </c>
    </row>
    <row r="78" spans="1:16" ht="12.75">
      <c r="A78" s="32"/>
      <c r="B78" s="63"/>
      <c r="C78" s="35"/>
      <c r="D78" s="33"/>
      <c r="E78" s="20"/>
      <c r="F78" s="40"/>
      <c r="G78" s="20"/>
      <c r="H78" s="40"/>
      <c r="I78" s="20"/>
      <c r="J78" s="40"/>
      <c r="K78" s="20"/>
      <c r="L78" s="40"/>
      <c r="M78" s="20"/>
      <c r="N78" s="40"/>
      <c r="O78" s="20"/>
      <c r="P78" s="40">
        <f>+F78+H78+J78+L78+N78</f>
        <v>0</v>
      </c>
    </row>
    <row r="79" spans="1:16" ht="13.5" thickBot="1">
      <c r="A79" s="45" t="s">
        <v>81</v>
      </c>
      <c r="B79" s="46"/>
      <c r="C79" s="47"/>
      <c r="D79" s="47"/>
      <c r="E79" s="51"/>
      <c r="F79" s="95">
        <f>SUM(F74:F78)</f>
        <v>0</v>
      </c>
      <c r="G79" s="65"/>
      <c r="H79" s="95">
        <f>SUM(H74:H78)</f>
        <v>0</v>
      </c>
      <c r="I79" s="65"/>
      <c r="J79" s="95">
        <f>SUM(J74:J78)</f>
        <v>0</v>
      </c>
      <c r="K79" s="65"/>
      <c r="L79" s="95">
        <f>SUM(L74:L78)</f>
        <v>0</v>
      </c>
      <c r="M79" s="65"/>
      <c r="N79" s="95">
        <f>SUM(N74:N78)</f>
        <v>0</v>
      </c>
      <c r="O79" s="64"/>
      <c r="P79" s="95">
        <f>+F79+H79+J79+L79+N79</f>
        <v>0</v>
      </c>
    </row>
    <row r="80" spans="1:16" ht="12.75">
      <c r="A80" s="41" t="s">
        <v>79</v>
      </c>
      <c r="B80" s="62"/>
      <c r="C80" s="42"/>
      <c r="D80" s="42"/>
      <c r="E80" s="43"/>
      <c r="F80" s="44"/>
      <c r="G80" s="43"/>
      <c r="H80" s="44"/>
      <c r="I80" s="43"/>
      <c r="J80" s="44"/>
      <c r="K80" s="43"/>
      <c r="L80" s="44"/>
      <c r="M80" s="43"/>
      <c r="N80" s="44"/>
      <c r="O80" s="43"/>
      <c r="P80" s="44"/>
    </row>
    <row r="81" spans="1:16" ht="12.75">
      <c r="A81" s="32"/>
      <c r="B81" s="63"/>
      <c r="C81" s="3">
        <v>0.05</v>
      </c>
      <c r="D81" s="33" t="s">
        <v>86</v>
      </c>
      <c r="E81" s="85">
        <f>F79</f>
        <v>0</v>
      </c>
      <c r="F81" s="96">
        <f>ROUND($C81*E81,0)</f>
        <v>0</v>
      </c>
      <c r="G81" s="85">
        <f>H79</f>
        <v>0</v>
      </c>
      <c r="H81" s="96">
        <f>ROUND($C81*G81,0)</f>
        <v>0</v>
      </c>
      <c r="I81" s="85">
        <f>J79</f>
        <v>0</v>
      </c>
      <c r="J81" s="96">
        <f>ROUND($C81*I81,0)</f>
        <v>0</v>
      </c>
      <c r="K81" s="85">
        <f>L79</f>
        <v>0</v>
      </c>
      <c r="L81" s="96">
        <f>ROUND($C81*K81,0)</f>
        <v>0</v>
      </c>
      <c r="M81" s="85">
        <f>N79</f>
        <v>0</v>
      </c>
      <c r="N81" s="96">
        <f>ROUND($C81*M81,0)</f>
        <v>0</v>
      </c>
      <c r="O81" s="85"/>
      <c r="P81" s="96">
        <f>+F81+H81+J81+L81+N81</f>
        <v>0</v>
      </c>
    </row>
    <row r="82" spans="1:16" ht="13.5" thickBot="1">
      <c r="A82" s="45" t="s">
        <v>55</v>
      </c>
      <c r="B82" s="46"/>
      <c r="C82" s="47"/>
      <c r="D82" s="47"/>
      <c r="E82" s="65"/>
      <c r="F82" s="95">
        <f>F81</f>
        <v>0</v>
      </c>
      <c r="G82" s="65"/>
      <c r="H82" s="95">
        <f>H81</f>
        <v>0</v>
      </c>
      <c r="I82" s="65"/>
      <c r="J82" s="95">
        <f>J81</f>
        <v>0</v>
      </c>
      <c r="K82" s="65"/>
      <c r="L82" s="95">
        <f>L81</f>
        <v>0</v>
      </c>
      <c r="M82" s="65"/>
      <c r="N82" s="95">
        <f>N81</f>
        <v>0</v>
      </c>
      <c r="O82" s="64"/>
      <c r="P82" s="95">
        <f>+F82+H82+J82+L82+N82</f>
        <v>0</v>
      </c>
    </row>
    <row r="83" spans="1:16" ht="12.75" hidden="1">
      <c r="A83" s="41" t="s">
        <v>82</v>
      </c>
      <c r="B83" s="62"/>
      <c r="C83" s="42"/>
      <c r="D83" s="42"/>
      <c r="E83" s="43"/>
      <c r="F83" s="44"/>
      <c r="G83" s="43"/>
      <c r="H83" s="44"/>
      <c r="I83" s="43"/>
      <c r="J83" s="44"/>
      <c r="K83" s="43"/>
      <c r="L83" s="44"/>
      <c r="M83" s="43"/>
      <c r="N83" s="44"/>
      <c r="O83" s="43"/>
      <c r="P83" s="44"/>
    </row>
    <row r="84" spans="1:16" ht="12.75" hidden="1">
      <c r="A84" s="32"/>
      <c r="B84" s="66"/>
      <c r="C84" s="53">
        <v>0</v>
      </c>
      <c r="D84" s="109"/>
      <c r="E84" s="85" t="e">
        <f>+F82+F79+F73+F69+F66</f>
        <v>#REF!</v>
      </c>
      <c r="F84" s="40" t="e">
        <f>ROUND(E84*$C$84,0)</f>
        <v>#REF!</v>
      </c>
      <c r="G84" s="85" t="e">
        <f>+H82+H79+H73+H69+H66</f>
        <v>#REF!</v>
      </c>
      <c r="H84" s="40" t="e">
        <f>ROUND(G84*$C$84,0)</f>
        <v>#REF!</v>
      </c>
      <c r="I84" s="85" t="e">
        <f>+J82+J79+J73+J69+J66</f>
        <v>#REF!</v>
      </c>
      <c r="J84" s="40" t="e">
        <f>ROUND(I84*$C$84,0)</f>
        <v>#REF!</v>
      </c>
      <c r="K84" s="85" t="e">
        <f>+L82+L79+L73+L69+L66</f>
        <v>#REF!</v>
      </c>
      <c r="L84" s="40" t="e">
        <f>ROUND(K84*$C$84,0)</f>
        <v>#REF!</v>
      </c>
      <c r="M84" s="85" t="e">
        <f>+N82+N79+N73+N69+N66</f>
        <v>#REF!</v>
      </c>
      <c r="N84" s="40" t="e">
        <f>ROUND(M84*$C$84,0)</f>
        <v>#REF!</v>
      </c>
      <c r="O84" s="20"/>
      <c r="P84" s="135" t="e">
        <f>+F84+H84+J84+L84+N84</f>
        <v>#REF!</v>
      </c>
    </row>
    <row r="85" spans="1:16" ht="13.5" hidden="1" thickBot="1">
      <c r="A85" s="45" t="s">
        <v>83</v>
      </c>
      <c r="B85" s="46"/>
      <c r="C85" s="47"/>
      <c r="D85" s="47"/>
      <c r="E85" s="106"/>
      <c r="F85" s="95" t="e">
        <f>SUM(F83:F84)</f>
        <v>#REF!</v>
      </c>
      <c r="G85" s="106"/>
      <c r="H85" s="95" t="e">
        <f>SUM(H83:H84)</f>
        <v>#REF!</v>
      </c>
      <c r="I85" s="106"/>
      <c r="J85" s="95" t="e">
        <f>SUM(J83:J84)</f>
        <v>#REF!</v>
      </c>
      <c r="K85" s="106"/>
      <c r="L85" s="95" t="e">
        <f>SUM(L83:L84)</f>
        <v>#REF!</v>
      </c>
      <c r="M85" s="106"/>
      <c r="N85" s="95" t="e">
        <f>SUM(N83:N84)</f>
        <v>#REF!</v>
      </c>
      <c r="O85" s="107"/>
      <c r="P85" s="95" t="e">
        <f>+F85+H85+J85+L85+N85</f>
        <v>#REF!</v>
      </c>
    </row>
    <row r="86" spans="1:19" s="54" customFormat="1" ht="15" customHeight="1" thickBot="1">
      <c r="A86" s="56" t="s">
        <v>84</v>
      </c>
      <c r="B86" s="57"/>
      <c r="C86" s="58"/>
      <c r="D86" s="58"/>
      <c r="E86" s="17"/>
      <c r="F86" s="97" t="e">
        <f>+F84+E84</f>
        <v>#REF!</v>
      </c>
      <c r="G86" s="108"/>
      <c r="H86" s="97" t="e">
        <f>+H84+G84</f>
        <v>#REF!</v>
      </c>
      <c r="I86" s="108"/>
      <c r="J86" s="97" t="e">
        <f>+J84+I84</f>
        <v>#REF!</v>
      </c>
      <c r="K86" s="108"/>
      <c r="L86" s="97" t="e">
        <f>+L84+K84</f>
        <v>#REF!</v>
      </c>
      <c r="M86" s="108"/>
      <c r="N86" s="97" t="e">
        <f>+N84+M84</f>
        <v>#REF!</v>
      </c>
      <c r="O86" s="108"/>
      <c r="P86" s="97" t="e">
        <f>+F86+H86+J86+L86+N86</f>
        <v>#REF!</v>
      </c>
      <c r="S86" s="13"/>
    </row>
  </sheetData>
  <printOptions horizontalCentered="1"/>
  <pageMargins left="0.5" right="0.5" top="1" bottom="0.75" header="0.5" footer="0.5"/>
  <pageSetup horizontalDpi="600" verticalDpi="600" orientation="landscape" scale="55" r:id="rId1"/>
  <headerFooter alignWithMargins="0">
    <oddHeader>&amp;L&amp;9&amp;D  &amp;T&amp;R&amp;9AED BP #01-04-1020-2</oddHeader>
    <oddFooter>&amp;C&amp;8The data contained on this page is proprietary information of the Academy for Educational Development (AED), and shall not be disclosed, duplicated, or distributed without the prior written consent of AED.</oddFooter>
  </headerFooter>
  <rowBreaks count="1" manualBreakCount="1">
    <brk id="52" max="255" man="1"/>
  </rowBreaks>
</worksheet>
</file>

<file path=xl/worksheets/sheet9.xml><?xml version="1.0" encoding="utf-8"?>
<worksheet xmlns="http://schemas.openxmlformats.org/spreadsheetml/2006/main" xmlns:r="http://schemas.openxmlformats.org/officeDocument/2006/relationships">
  <dimension ref="A1:S86"/>
  <sheetViews>
    <sheetView zoomScale="75" zoomScaleNormal="75" workbookViewId="0" topLeftCell="H68">
      <selection activeCell="V75" sqref="V75"/>
    </sheetView>
  </sheetViews>
  <sheetFormatPr defaultColWidth="9.140625" defaultRowHeight="12.75"/>
  <cols>
    <col min="1" max="1" width="43.28125" style="13" customWidth="1"/>
    <col min="2" max="2" width="14.421875" style="12" customWidth="1"/>
    <col min="3" max="3" width="9.140625" style="13" customWidth="1"/>
    <col min="4" max="4" width="14.8515625" style="13" customWidth="1"/>
    <col min="5" max="5" width="12.8515625" style="15" customWidth="1"/>
    <col min="6" max="6" width="12.8515625" style="13" customWidth="1"/>
    <col min="7" max="7" width="12.8515625" style="15" customWidth="1"/>
    <col min="8" max="8" width="12.8515625" style="13" customWidth="1"/>
    <col min="9" max="9" width="12.8515625" style="15" customWidth="1"/>
    <col min="10" max="10" width="12.8515625" style="13" customWidth="1"/>
    <col min="11" max="11" width="12.8515625" style="15" customWidth="1"/>
    <col min="12" max="12" width="12.8515625" style="13" customWidth="1"/>
    <col min="13" max="13" width="12.8515625" style="15" customWidth="1"/>
    <col min="14" max="14" width="12.8515625" style="13" customWidth="1"/>
    <col min="15" max="15" width="12.8515625" style="15" customWidth="1"/>
    <col min="16" max="16" width="12.8515625" style="13" customWidth="1"/>
    <col min="17" max="16384" width="9.140625" style="13" customWidth="1"/>
  </cols>
  <sheetData>
    <row r="1" ht="15">
      <c r="A1" s="11" t="str">
        <f>+Constants!A1</f>
        <v>Name of Organization</v>
      </c>
    </row>
    <row r="2" ht="15">
      <c r="A2" s="122" t="str">
        <f>+Constants!A2</f>
        <v>Global Sustainable Tourism Alliance - Ecuador Associate Award, Partner/Subrecipient Budget</v>
      </c>
    </row>
    <row r="3" ht="15">
      <c r="A3" s="11" t="str">
        <f>+Constants!A3</f>
        <v>Client Contract/Agreement No.</v>
      </c>
    </row>
    <row r="4" ht="15">
      <c r="A4" s="11" t="str">
        <f>+Constants!A4</f>
        <v>Total Project Period of Performance: March 12, 2007 - September 30, 2009</v>
      </c>
    </row>
    <row r="5" ht="15">
      <c r="A5" s="11"/>
    </row>
    <row r="6" ht="15">
      <c r="A6" s="11" t="s">
        <v>96</v>
      </c>
    </row>
    <row r="7" ht="15.75" thickBot="1">
      <c r="A7" s="11" t="e">
        <f>+LOE!#REF!</f>
        <v>#REF!</v>
      </c>
    </row>
    <row r="8" spans="1:16" ht="12.75">
      <c r="A8" s="29"/>
      <c r="B8" s="30"/>
      <c r="C8" s="31"/>
      <c r="D8" s="31"/>
      <c r="E8" s="123" t="s">
        <v>11</v>
      </c>
      <c r="F8" s="124"/>
      <c r="G8" s="123" t="s">
        <v>12</v>
      </c>
      <c r="H8" s="124"/>
      <c r="I8" s="123" t="s">
        <v>13</v>
      </c>
      <c r="J8" s="124"/>
      <c r="K8" s="123" t="s">
        <v>14</v>
      </c>
      <c r="L8" s="124"/>
      <c r="M8" s="123" t="s">
        <v>15</v>
      </c>
      <c r="N8" s="124"/>
      <c r="O8" s="125" t="s">
        <v>27</v>
      </c>
      <c r="P8" s="124"/>
    </row>
    <row r="9" spans="1:16" ht="12.75">
      <c r="A9" s="32"/>
      <c r="B9" s="66"/>
      <c r="C9" s="35"/>
      <c r="D9" s="35"/>
      <c r="E9" s="126">
        <f>Constants!B8</f>
        <v>0</v>
      </c>
      <c r="F9" s="127"/>
      <c r="G9" s="126">
        <f>Constants!D8</f>
        <v>0</v>
      </c>
      <c r="H9" s="127"/>
      <c r="I9" s="126">
        <f>Constants!F8</f>
        <v>0</v>
      </c>
      <c r="J9" s="127"/>
      <c r="K9" s="126">
        <f>Constants!H8</f>
        <v>0</v>
      </c>
      <c r="L9" s="127"/>
      <c r="M9" s="126">
        <f>Constants!J8</f>
        <v>0</v>
      </c>
      <c r="N9" s="127"/>
      <c r="O9" s="128">
        <f>Constants!L8</f>
        <v>0</v>
      </c>
      <c r="P9" s="127"/>
    </row>
    <row r="10" spans="1:16" ht="12.75">
      <c r="A10" s="32"/>
      <c r="B10" s="66"/>
      <c r="C10" s="35"/>
      <c r="D10" s="35"/>
      <c r="E10" s="129" t="str">
        <f>Constants!B9</f>
        <v>9.5 months</v>
      </c>
      <c r="F10" s="130"/>
      <c r="G10" s="129" t="str">
        <f>Constants!D9</f>
        <v>12 months</v>
      </c>
      <c r="H10" s="130"/>
      <c r="I10" s="129" t="str">
        <f>Constants!F9</f>
        <v>9 months</v>
      </c>
      <c r="J10" s="130"/>
      <c r="K10" s="129">
        <f>Constants!H9</f>
        <v>0</v>
      </c>
      <c r="L10" s="130"/>
      <c r="M10" s="129">
        <f>Constants!J9</f>
        <v>0</v>
      </c>
      <c r="N10" s="130"/>
      <c r="O10" s="131" t="str">
        <f>Constants!L9</f>
        <v>30.5 months</v>
      </c>
      <c r="P10" s="130"/>
    </row>
    <row r="11" spans="1:16" ht="13.5" thickBot="1">
      <c r="A11" s="37"/>
      <c r="B11" s="36"/>
      <c r="C11" s="38" t="s">
        <v>28</v>
      </c>
      <c r="D11" s="39" t="s">
        <v>29</v>
      </c>
      <c r="E11" s="132" t="s">
        <v>25</v>
      </c>
      <c r="F11" s="133" t="s">
        <v>26</v>
      </c>
      <c r="G11" s="132" t="s">
        <v>25</v>
      </c>
      <c r="H11" s="133" t="s">
        <v>26</v>
      </c>
      <c r="I11" s="132" t="s">
        <v>25</v>
      </c>
      <c r="J11" s="133" t="s">
        <v>26</v>
      </c>
      <c r="K11" s="132" t="s">
        <v>25</v>
      </c>
      <c r="L11" s="133" t="s">
        <v>26</v>
      </c>
      <c r="M11" s="132" t="s">
        <v>25</v>
      </c>
      <c r="N11" s="133" t="s">
        <v>26</v>
      </c>
      <c r="O11" s="132" t="s">
        <v>25</v>
      </c>
      <c r="P11" s="133" t="s">
        <v>26</v>
      </c>
    </row>
    <row r="12" spans="1:16" ht="12.75">
      <c r="A12" s="41" t="s">
        <v>30</v>
      </c>
      <c r="B12" s="67"/>
      <c r="C12" s="42"/>
      <c r="D12" s="42"/>
      <c r="E12" s="43"/>
      <c r="F12" s="44"/>
      <c r="G12" s="43"/>
      <c r="H12" s="44"/>
      <c r="I12" s="43"/>
      <c r="J12" s="44"/>
      <c r="K12" s="43"/>
      <c r="L12" s="44"/>
      <c r="M12" s="43"/>
      <c r="N12" s="44"/>
      <c r="O12" s="43"/>
      <c r="P12" s="44"/>
    </row>
    <row r="13" spans="1:16" ht="12.75">
      <c r="A13" s="152" t="s">
        <v>90</v>
      </c>
      <c r="B13" s="153"/>
      <c r="C13" s="154"/>
      <c r="D13" s="154"/>
      <c r="E13" s="155"/>
      <c r="F13" s="156"/>
      <c r="G13" s="155"/>
      <c r="H13" s="156"/>
      <c r="I13" s="155"/>
      <c r="J13" s="156"/>
      <c r="K13" s="155"/>
      <c r="L13" s="156"/>
      <c r="M13" s="155"/>
      <c r="N13" s="156"/>
      <c r="O13" s="155"/>
      <c r="P13" s="156"/>
    </row>
    <row r="14" spans="1:16" ht="12.75">
      <c r="A14" s="32" t="e">
        <f>+LOE!#REF!</f>
        <v>#REF!</v>
      </c>
      <c r="B14" s="49" t="e">
        <f>+LOE!#REF!</f>
        <v>#REF!</v>
      </c>
      <c r="C14" s="35">
        <f>+Policy!C14</f>
        <v>100</v>
      </c>
      <c r="D14" s="33" t="s">
        <v>34</v>
      </c>
      <c r="E14" s="20" t="e">
        <f>+LOE!#REF!</f>
        <v>#REF!</v>
      </c>
      <c r="F14" s="40" t="e">
        <f>ROUND($C14*E14*Constants!B$22,0)</f>
        <v>#REF!</v>
      </c>
      <c r="G14" s="20" t="e">
        <f>+LOE!#REF!</f>
        <v>#REF!</v>
      </c>
      <c r="H14" s="40" t="e">
        <f>ROUND($C14*G14*Constants!D$22,0)</f>
        <v>#REF!</v>
      </c>
      <c r="I14" s="20" t="e">
        <f>+LOE!#REF!</f>
        <v>#REF!</v>
      </c>
      <c r="J14" s="40" t="e">
        <f>ROUND($C14*I14*Constants!F$22,0)</f>
        <v>#REF!</v>
      </c>
      <c r="K14" s="20" t="e">
        <f>+LOE!#REF!</f>
        <v>#REF!</v>
      </c>
      <c r="L14" s="40" t="e">
        <f>ROUND($C14*K14*Constants!H$22,0)</f>
        <v>#REF!</v>
      </c>
      <c r="M14" s="20" t="e">
        <f>+LOE!#REF!</f>
        <v>#REF!</v>
      </c>
      <c r="N14" s="40" t="e">
        <f>ROUND($C14*M14*Constants!J$22,0)</f>
        <v>#REF!</v>
      </c>
      <c r="O14" s="20" t="e">
        <f aca="true" t="shared" si="0" ref="O14:P19">+E14+G14+I14+K14+M14</f>
        <v>#REF!</v>
      </c>
      <c r="P14" s="40" t="e">
        <f t="shared" si="0"/>
        <v>#REF!</v>
      </c>
    </row>
    <row r="15" spans="1:16" ht="12.75">
      <c r="A15" s="32" t="e">
        <f>+LOE!#REF!</f>
        <v>#REF!</v>
      </c>
      <c r="B15" s="49" t="e">
        <f>+LOE!#REF!</f>
        <v>#REF!</v>
      </c>
      <c r="C15" s="35">
        <f>+Policy!C15</f>
        <v>0</v>
      </c>
      <c r="D15" s="33" t="s">
        <v>34</v>
      </c>
      <c r="E15" s="20" t="e">
        <f>+LOE!#REF!</f>
        <v>#REF!</v>
      </c>
      <c r="F15" s="40" t="e">
        <f>ROUND($C15*E15*Constants!B$22,0)</f>
        <v>#REF!</v>
      </c>
      <c r="G15" s="20" t="e">
        <f>+LOE!#REF!</f>
        <v>#REF!</v>
      </c>
      <c r="H15" s="40" t="e">
        <f>ROUND($C15*G15*Constants!D$22,0)</f>
        <v>#REF!</v>
      </c>
      <c r="I15" s="20" t="e">
        <f>+LOE!#REF!</f>
        <v>#REF!</v>
      </c>
      <c r="J15" s="40" t="e">
        <f>ROUND($C15*I15*Constants!F$22,0)</f>
        <v>#REF!</v>
      </c>
      <c r="K15" s="20" t="e">
        <f>+LOE!#REF!</f>
        <v>#REF!</v>
      </c>
      <c r="L15" s="40" t="e">
        <f>ROUND($C15*K15*Constants!H$22,0)</f>
        <v>#REF!</v>
      </c>
      <c r="M15" s="20" t="e">
        <f>+LOE!#REF!</f>
        <v>#REF!</v>
      </c>
      <c r="N15" s="40" t="e">
        <f>ROUND($C15*M15*Constants!J$22,0)</f>
        <v>#REF!</v>
      </c>
      <c r="O15" s="20" t="e">
        <f t="shared" si="0"/>
        <v>#REF!</v>
      </c>
      <c r="P15" s="40" t="e">
        <f t="shared" si="0"/>
        <v>#REF!</v>
      </c>
    </row>
    <row r="16" spans="1:16" ht="12.75">
      <c r="A16" s="32" t="e">
        <f>+LOE!#REF!</f>
        <v>#REF!</v>
      </c>
      <c r="B16" s="49" t="e">
        <f>+LOE!#REF!</f>
        <v>#REF!</v>
      </c>
      <c r="C16" s="35">
        <f>+Policy!C16</f>
        <v>0</v>
      </c>
      <c r="D16" s="33" t="s">
        <v>34</v>
      </c>
      <c r="E16" s="20" t="e">
        <f>+LOE!#REF!</f>
        <v>#REF!</v>
      </c>
      <c r="F16" s="40" t="e">
        <f>ROUND($C16*E16*Constants!B$22,0)</f>
        <v>#REF!</v>
      </c>
      <c r="G16" s="20" t="e">
        <f>+LOE!#REF!</f>
        <v>#REF!</v>
      </c>
      <c r="H16" s="40" t="e">
        <f>ROUND($C16*G16*Constants!D$22,0)</f>
        <v>#REF!</v>
      </c>
      <c r="I16" s="20" t="e">
        <f>+LOE!#REF!</f>
        <v>#REF!</v>
      </c>
      <c r="J16" s="40" t="e">
        <f>ROUND($C16*I16*Constants!F$22,0)</f>
        <v>#REF!</v>
      </c>
      <c r="K16" s="20" t="e">
        <f>+LOE!#REF!</f>
        <v>#REF!</v>
      </c>
      <c r="L16" s="40" t="e">
        <f>ROUND($C16*K16*Constants!H$22,0)</f>
        <v>#REF!</v>
      </c>
      <c r="M16" s="20" t="e">
        <f>+LOE!#REF!</f>
        <v>#REF!</v>
      </c>
      <c r="N16" s="40" t="e">
        <f>ROUND($C16*M16*Constants!J$22,0)</f>
        <v>#REF!</v>
      </c>
      <c r="O16" s="20" t="e">
        <f t="shared" si="0"/>
        <v>#REF!</v>
      </c>
      <c r="P16" s="40" t="e">
        <f t="shared" si="0"/>
        <v>#REF!</v>
      </c>
    </row>
    <row r="17" spans="1:16" ht="12.75">
      <c r="A17" s="32" t="e">
        <f>+LOE!#REF!</f>
        <v>#REF!</v>
      </c>
      <c r="B17" s="49" t="e">
        <f>+LOE!#REF!</f>
        <v>#REF!</v>
      </c>
      <c r="C17" s="35">
        <f>+Policy!C28</f>
        <v>0</v>
      </c>
      <c r="D17" s="33" t="s">
        <v>34</v>
      </c>
      <c r="E17" s="20" t="e">
        <f>+LOE!#REF!</f>
        <v>#REF!</v>
      </c>
      <c r="F17" s="40" t="e">
        <f>ROUND($C17*E17*Constants!B$22,0)</f>
        <v>#REF!</v>
      </c>
      <c r="G17" s="20" t="e">
        <f>+LOE!#REF!</f>
        <v>#REF!</v>
      </c>
      <c r="H17" s="40" t="e">
        <f>ROUND($C17*G17*Constants!D$22,0)</f>
        <v>#REF!</v>
      </c>
      <c r="I17" s="20" t="e">
        <f>+LOE!#REF!</f>
        <v>#REF!</v>
      </c>
      <c r="J17" s="40" t="e">
        <f>ROUND($C17*I17*Constants!F$22,0)</f>
        <v>#REF!</v>
      </c>
      <c r="K17" s="20" t="e">
        <f>+LOE!#REF!</f>
        <v>#REF!</v>
      </c>
      <c r="L17" s="40" t="e">
        <f>ROUND($C17*K17*Constants!H$22,0)</f>
        <v>#REF!</v>
      </c>
      <c r="M17" s="20" t="e">
        <f>+LOE!#REF!</f>
        <v>#REF!</v>
      </c>
      <c r="N17" s="40" t="e">
        <f>ROUND($C17*M17*Constants!J$22,0)</f>
        <v>#REF!</v>
      </c>
      <c r="O17" s="20" t="e">
        <f t="shared" si="0"/>
        <v>#REF!</v>
      </c>
      <c r="P17" s="40" t="e">
        <f t="shared" si="0"/>
        <v>#REF!</v>
      </c>
    </row>
    <row r="18" spans="1:16" ht="12.75">
      <c r="A18" s="32" t="e">
        <f>+LOE!#REF!</f>
        <v>#REF!</v>
      </c>
      <c r="B18" s="49" t="e">
        <f>+LOE!#REF!</f>
        <v>#REF!</v>
      </c>
      <c r="C18" s="35">
        <f>+Policy!C29</f>
        <v>0</v>
      </c>
      <c r="D18" s="33" t="s">
        <v>34</v>
      </c>
      <c r="E18" s="20" t="e">
        <f>+LOE!#REF!</f>
        <v>#REF!</v>
      </c>
      <c r="F18" s="40" t="e">
        <f>ROUND($C18*E18*Constants!B$22,0)</f>
        <v>#REF!</v>
      </c>
      <c r="G18" s="20" t="e">
        <f>+LOE!#REF!</f>
        <v>#REF!</v>
      </c>
      <c r="H18" s="40" t="e">
        <f>ROUND($C18*G18*Constants!D$22,0)</f>
        <v>#REF!</v>
      </c>
      <c r="I18" s="20" t="e">
        <f>+LOE!#REF!</f>
        <v>#REF!</v>
      </c>
      <c r="J18" s="40" t="e">
        <f>ROUND($C18*I18*Constants!F$22,0)</f>
        <v>#REF!</v>
      </c>
      <c r="K18" s="20" t="e">
        <f>+LOE!#REF!</f>
        <v>#REF!</v>
      </c>
      <c r="L18" s="40" t="e">
        <f>ROUND($C18*K18*Constants!H$22,0)</f>
        <v>#REF!</v>
      </c>
      <c r="M18" s="20" t="e">
        <f>+LOE!#REF!</f>
        <v>#REF!</v>
      </c>
      <c r="N18" s="40" t="e">
        <f>ROUND($C18*M18*Constants!J$22,0)</f>
        <v>#REF!</v>
      </c>
      <c r="O18" s="20" t="e">
        <f t="shared" si="0"/>
        <v>#REF!</v>
      </c>
      <c r="P18" s="40" t="e">
        <f t="shared" si="0"/>
        <v>#REF!</v>
      </c>
    </row>
    <row r="19" spans="1:16" ht="12.75">
      <c r="A19" s="32" t="e">
        <f>+LOE!#REF!</f>
        <v>#REF!</v>
      </c>
      <c r="B19" s="49" t="e">
        <f>+LOE!#REF!</f>
        <v>#REF!</v>
      </c>
      <c r="C19" s="35">
        <f>+Policy!C30</f>
        <v>0</v>
      </c>
      <c r="D19" s="33" t="s">
        <v>34</v>
      </c>
      <c r="E19" s="20" t="e">
        <f>+LOE!#REF!</f>
        <v>#REF!</v>
      </c>
      <c r="F19" s="40" t="e">
        <f>ROUND($C19*E19*Constants!B$22,0)</f>
        <v>#REF!</v>
      </c>
      <c r="G19" s="20" t="e">
        <f>+LOE!#REF!</f>
        <v>#REF!</v>
      </c>
      <c r="H19" s="40" t="e">
        <f>ROUND($C19*G19*Constants!D$22,0)</f>
        <v>#REF!</v>
      </c>
      <c r="I19" s="20" t="e">
        <f>+LOE!#REF!</f>
        <v>#REF!</v>
      </c>
      <c r="J19" s="40" t="e">
        <f>ROUND($C19*I19*Constants!F$22,0)</f>
        <v>#REF!</v>
      </c>
      <c r="K19" s="20" t="e">
        <f>+LOE!#REF!</f>
        <v>#REF!</v>
      </c>
      <c r="L19" s="40" t="e">
        <f>ROUND($C19*K19*Constants!H$22,0)</f>
        <v>#REF!</v>
      </c>
      <c r="M19" s="20" t="e">
        <f>+LOE!#REF!</f>
        <v>#REF!</v>
      </c>
      <c r="N19" s="40" t="e">
        <f>ROUND($C19*M19*Constants!J$22,0)</f>
        <v>#REF!</v>
      </c>
      <c r="O19" s="20" t="e">
        <f t="shared" si="0"/>
        <v>#REF!</v>
      </c>
      <c r="P19" s="40" t="e">
        <f t="shared" si="0"/>
        <v>#REF!</v>
      </c>
    </row>
    <row r="20" spans="1:16" ht="12.75">
      <c r="A20" s="32"/>
      <c r="B20" s="50"/>
      <c r="C20" s="35"/>
      <c r="D20" s="35"/>
      <c r="E20" s="20"/>
      <c r="F20" s="40"/>
      <c r="G20" s="20"/>
      <c r="H20" s="40"/>
      <c r="I20" s="20"/>
      <c r="J20" s="40"/>
      <c r="K20" s="20"/>
      <c r="L20" s="40"/>
      <c r="M20" s="20"/>
      <c r="N20" s="40"/>
      <c r="O20" s="20"/>
      <c r="P20" s="40"/>
    </row>
    <row r="21" spans="1:16" ht="13.5" thickBot="1">
      <c r="A21" s="45" t="s">
        <v>35</v>
      </c>
      <c r="B21" s="46"/>
      <c r="C21" s="47"/>
      <c r="D21" s="47"/>
      <c r="E21" s="64" t="e">
        <f aca="true" t="shared" si="1" ref="E21:N21">SUM(E12:E20)</f>
        <v>#REF!</v>
      </c>
      <c r="F21" s="95" t="e">
        <f t="shared" si="1"/>
        <v>#REF!</v>
      </c>
      <c r="G21" s="64" t="e">
        <f t="shared" si="1"/>
        <v>#REF!</v>
      </c>
      <c r="H21" s="95" t="e">
        <f t="shared" si="1"/>
        <v>#REF!</v>
      </c>
      <c r="I21" s="64" t="e">
        <f t="shared" si="1"/>
        <v>#REF!</v>
      </c>
      <c r="J21" s="95" t="e">
        <f t="shared" si="1"/>
        <v>#REF!</v>
      </c>
      <c r="K21" s="64" t="e">
        <f t="shared" si="1"/>
        <v>#REF!</v>
      </c>
      <c r="L21" s="95" t="e">
        <f t="shared" si="1"/>
        <v>#REF!</v>
      </c>
      <c r="M21" s="64" t="e">
        <f t="shared" si="1"/>
        <v>#REF!</v>
      </c>
      <c r="N21" s="95" t="e">
        <f t="shared" si="1"/>
        <v>#REF!</v>
      </c>
      <c r="O21" s="64" t="e">
        <f>+E21+G21+I21+K21+M21</f>
        <v>#REF!</v>
      </c>
      <c r="P21" s="95" t="e">
        <f>+F21+H21+J21+L21+N21</f>
        <v>#REF!</v>
      </c>
    </row>
    <row r="22" spans="1:16" ht="12.75">
      <c r="A22" s="41" t="s">
        <v>33</v>
      </c>
      <c r="B22" s="48"/>
      <c r="C22" s="42"/>
      <c r="D22" s="42"/>
      <c r="E22" s="43"/>
      <c r="F22" s="44"/>
      <c r="G22" s="43"/>
      <c r="H22" s="44"/>
      <c r="I22" s="43"/>
      <c r="J22" s="44"/>
      <c r="K22" s="43"/>
      <c r="L22" s="44"/>
      <c r="M22" s="43"/>
      <c r="N22" s="44"/>
      <c r="O22" s="43"/>
      <c r="P22" s="44"/>
    </row>
    <row r="23" spans="1:16" ht="12.75">
      <c r="A23" s="52" t="s">
        <v>95</v>
      </c>
      <c r="B23" s="50"/>
      <c r="C23" s="3">
        <v>0.305</v>
      </c>
      <c r="D23" s="33" t="s">
        <v>36</v>
      </c>
      <c r="E23" s="85" t="e">
        <f>+F21</f>
        <v>#REF!</v>
      </c>
      <c r="F23" s="157" t="e">
        <f>ROUND(E23*$C$23,0)</f>
        <v>#REF!</v>
      </c>
      <c r="G23" s="85" t="e">
        <f>+H21</f>
        <v>#REF!</v>
      </c>
      <c r="H23" s="157" t="e">
        <f>ROUND(G23*$C$23,0)</f>
        <v>#REF!</v>
      </c>
      <c r="I23" s="85" t="e">
        <f>+J21</f>
        <v>#REF!</v>
      </c>
      <c r="J23" s="157" t="e">
        <f>ROUND(I23*$C$23,0)</f>
        <v>#REF!</v>
      </c>
      <c r="K23" s="85" t="e">
        <f>+L21</f>
        <v>#REF!</v>
      </c>
      <c r="L23" s="157" t="e">
        <f>ROUND(K23*$C$23,0)</f>
        <v>#REF!</v>
      </c>
      <c r="M23" s="85" t="e">
        <f>+N21</f>
        <v>#REF!</v>
      </c>
      <c r="N23" s="157" t="e">
        <f>ROUND(M23*$C$23,0)</f>
        <v>#REF!</v>
      </c>
      <c r="O23" s="85" t="e">
        <f>+E23+G23+I23+K23+M23</f>
        <v>#REF!</v>
      </c>
      <c r="P23" s="40" t="e">
        <f>+F23+H23+J23+L23+N23</f>
        <v>#REF!</v>
      </c>
    </row>
    <row r="24" spans="1:16" ht="13.5" thickBot="1">
      <c r="A24" s="45" t="s">
        <v>37</v>
      </c>
      <c r="B24" s="46"/>
      <c r="C24" s="47"/>
      <c r="D24" s="47"/>
      <c r="E24" s="64"/>
      <c r="F24" s="95" t="e">
        <f>SUM(F23:F23)</f>
        <v>#REF!</v>
      </c>
      <c r="G24" s="64"/>
      <c r="H24" s="95" t="e">
        <f>SUM(H23:H23)</f>
        <v>#REF!</v>
      </c>
      <c r="I24" s="64"/>
      <c r="J24" s="95" t="e">
        <f>SUM(J23:J23)</f>
        <v>#REF!</v>
      </c>
      <c r="K24" s="64"/>
      <c r="L24" s="95" t="e">
        <f>SUM(L23:L23)</f>
        <v>#REF!</v>
      </c>
      <c r="M24" s="64"/>
      <c r="N24" s="95" t="e">
        <f>SUM(N23:N23)</f>
        <v>#REF!</v>
      </c>
      <c r="O24" s="64"/>
      <c r="P24" s="95" t="e">
        <f>+F24+H24+J24+L24+N24</f>
        <v>#REF!</v>
      </c>
    </row>
    <row r="25" spans="1:19" s="54" customFormat="1" ht="13.5" thickBot="1">
      <c r="A25" s="68" t="s">
        <v>57</v>
      </c>
      <c r="B25" s="57"/>
      <c r="C25" s="58"/>
      <c r="D25" s="58"/>
      <c r="E25" s="17"/>
      <c r="F25" s="97" t="e">
        <f>+F21+F24</f>
        <v>#REF!</v>
      </c>
      <c r="G25" s="17"/>
      <c r="H25" s="97" t="e">
        <f>+H21+H24</f>
        <v>#REF!</v>
      </c>
      <c r="I25" s="17"/>
      <c r="J25" s="97" t="e">
        <f>+J21+J24</f>
        <v>#REF!</v>
      </c>
      <c r="K25" s="17"/>
      <c r="L25" s="97" t="e">
        <f>+L21+L24</f>
        <v>#REF!</v>
      </c>
      <c r="M25" s="17"/>
      <c r="N25" s="97" t="e">
        <f>+N21+N24</f>
        <v>#REF!</v>
      </c>
      <c r="O25" s="17"/>
      <c r="P25" s="97" t="e">
        <f>+F25+H25+J25+L25+N25</f>
        <v>#REF!</v>
      </c>
      <c r="S25" s="101"/>
    </row>
    <row r="26" spans="1:16" ht="12.75">
      <c r="A26" s="41" t="s">
        <v>38</v>
      </c>
      <c r="B26" s="67"/>
      <c r="C26" s="42"/>
      <c r="D26" s="42"/>
      <c r="E26" s="43"/>
      <c r="F26" s="44"/>
      <c r="G26" s="43"/>
      <c r="H26" s="44"/>
      <c r="I26" s="43"/>
      <c r="J26" s="44"/>
      <c r="K26" s="43"/>
      <c r="L26" s="44"/>
      <c r="M26" s="43"/>
      <c r="N26" s="44"/>
      <c r="O26" s="43"/>
      <c r="P26" s="44"/>
    </row>
    <row r="27" spans="1:16" ht="12.75">
      <c r="A27" s="34" t="e">
        <f>+LOE!#REF!</f>
        <v>#REF!</v>
      </c>
      <c r="B27" s="49"/>
      <c r="C27" s="35"/>
      <c r="D27" s="35"/>
      <c r="E27" s="20"/>
      <c r="F27" s="40"/>
      <c r="G27" s="20"/>
      <c r="H27" s="40"/>
      <c r="I27" s="20"/>
      <c r="J27" s="40"/>
      <c r="K27" s="20"/>
      <c r="L27" s="40"/>
      <c r="M27" s="20"/>
      <c r="N27" s="40"/>
      <c r="O27" s="20"/>
      <c r="P27" s="40"/>
    </row>
    <row r="28" spans="1:16" ht="12.75">
      <c r="A28" s="52" t="e">
        <f>+LOE!#REF!</f>
        <v>#REF!</v>
      </c>
      <c r="B28" s="49" t="e">
        <f>+LOE!#REF!</f>
        <v>#REF!</v>
      </c>
      <c r="C28" s="35">
        <f>+Policy!C42</f>
        <v>300</v>
      </c>
      <c r="D28" s="33" t="s">
        <v>34</v>
      </c>
      <c r="E28" s="20" t="e">
        <f>+LOE!#REF!</f>
        <v>#REF!</v>
      </c>
      <c r="F28" s="96" t="e">
        <f>ROUND($C28*E28*Constants!B$24,0)</f>
        <v>#REF!</v>
      </c>
      <c r="G28" s="20" t="e">
        <f>+LOE!#REF!</f>
        <v>#REF!</v>
      </c>
      <c r="H28" s="96" t="e">
        <f>ROUND($C28*G28*Constants!D$24,0)</f>
        <v>#REF!</v>
      </c>
      <c r="I28" s="20" t="e">
        <f>+LOE!#REF!</f>
        <v>#REF!</v>
      </c>
      <c r="J28" s="96" t="e">
        <f>ROUND($C28*I28*Constants!F$24,0)</f>
        <v>#REF!</v>
      </c>
      <c r="K28" s="20" t="e">
        <f>+LOE!#REF!</f>
        <v>#REF!</v>
      </c>
      <c r="L28" s="96" t="e">
        <f>ROUND($C28*K28*Constants!H$24,0)</f>
        <v>#REF!</v>
      </c>
      <c r="M28" s="20" t="e">
        <f>+LOE!#REF!</f>
        <v>#REF!</v>
      </c>
      <c r="N28" s="96" t="e">
        <f>ROUND($C28*M28*Constants!J$24,0)</f>
        <v>#REF!</v>
      </c>
      <c r="O28" s="20" t="e">
        <f>+E28+G28+I28+K28+M28</f>
        <v>#REF!</v>
      </c>
      <c r="P28" s="96" t="e">
        <f>+F28+H28+J28+L28+N28</f>
        <v>#REF!</v>
      </c>
    </row>
    <row r="29" spans="1:16" ht="12.75">
      <c r="A29" s="52" t="e">
        <f>+LOE!#REF!</f>
        <v>#REF!</v>
      </c>
      <c r="B29" s="49" t="e">
        <f>+LOE!#REF!</f>
        <v>#REF!</v>
      </c>
      <c r="C29" s="35">
        <f>+Policy!C43</f>
        <v>0</v>
      </c>
      <c r="D29" s="33" t="s">
        <v>34</v>
      </c>
      <c r="E29" s="20" t="e">
        <f>+LOE!#REF!</f>
        <v>#REF!</v>
      </c>
      <c r="F29" s="96" t="e">
        <f>ROUND($C29*E29*Constants!B$24,0)</f>
        <v>#REF!</v>
      </c>
      <c r="G29" s="20" t="e">
        <f>+LOE!#REF!</f>
        <v>#REF!</v>
      </c>
      <c r="H29" s="96" t="e">
        <f>ROUND($C29*G29*Constants!D$24,0)</f>
        <v>#REF!</v>
      </c>
      <c r="I29" s="20" t="e">
        <f>+LOE!#REF!</f>
        <v>#REF!</v>
      </c>
      <c r="J29" s="96" t="e">
        <f>ROUND($C29*I29*Constants!F$24,0)</f>
        <v>#REF!</v>
      </c>
      <c r="K29" s="20" t="e">
        <f>+LOE!#REF!</f>
        <v>#REF!</v>
      </c>
      <c r="L29" s="96" t="e">
        <f>ROUND($C29*K29*Constants!H$24,0)</f>
        <v>#REF!</v>
      </c>
      <c r="M29" s="20" t="e">
        <f>+LOE!#REF!</f>
        <v>#REF!</v>
      </c>
      <c r="N29" s="96" t="e">
        <f>ROUND($C29*M29*Constants!J$24,0)</f>
        <v>#REF!</v>
      </c>
      <c r="O29" s="20" t="e">
        <f aca="true" t="shared" si="2" ref="O29:O34">+E29+G29+I29+K29+M29</f>
        <v>#REF!</v>
      </c>
      <c r="P29" s="96" t="e">
        <f aca="true" t="shared" si="3" ref="P29:P34">+F29+H29+J29+L29+N29</f>
        <v>#REF!</v>
      </c>
    </row>
    <row r="30" spans="1:16" ht="12.75">
      <c r="A30" s="52" t="e">
        <f>+LOE!#REF!</f>
        <v>#REF!</v>
      </c>
      <c r="B30" s="49" t="e">
        <f>+LOE!#REF!</f>
        <v>#REF!</v>
      </c>
      <c r="C30" s="35">
        <f>+Policy!C44</f>
        <v>0</v>
      </c>
      <c r="D30" s="33" t="s">
        <v>34</v>
      </c>
      <c r="E30" s="20" t="e">
        <f>+LOE!#REF!</f>
        <v>#REF!</v>
      </c>
      <c r="F30" s="96" t="e">
        <f>ROUND($C30*E30*Constants!B$24,0)</f>
        <v>#REF!</v>
      </c>
      <c r="G30" s="20" t="e">
        <f>+LOE!#REF!</f>
        <v>#REF!</v>
      </c>
      <c r="H30" s="96" t="e">
        <f>ROUND($C30*G30*Constants!D$24,0)</f>
        <v>#REF!</v>
      </c>
      <c r="I30" s="20" t="e">
        <f>+LOE!#REF!</f>
        <v>#REF!</v>
      </c>
      <c r="J30" s="96" t="e">
        <f>ROUND($C30*I30*Constants!F$24,0)</f>
        <v>#REF!</v>
      </c>
      <c r="K30" s="20" t="e">
        <f>+LOE!#REF!</f>
        <v>#REF!</v>
      </c>
      <c r="L30" s="96" t="e">
        <f>ROUND($C30*K30*Constants!H$24,0)</f>
        <v>#REF!</v>
      </c>
      <c r="M30" s="20" t="e">
        <f>+LOE!#REF!</f>
        <v>#REF!</v>
      </c>
      <c r="N30" s="96" t="e">
        <f>ROUND($C30*M30*Constants!J$24,0)</f>
        <v>#REF!</v>
      </c>
      <c r="O30" s="20" t="e">
        <f t="shared" si="2"/>
        <v>#REF!</v>
      </c>
      <c r="P30" s="96" t="e">
        <f t="shared" si="3"/>
        <v>#REF!</v>
      </c>
    </row>
    <row r="31" spans="1:16" ht="12.75">
      <c r="A31" s="52" t="e">
        <f>+LOE!#REF!</f>
        <v>#REF!</v>
      </c>
      <c r="B31" s="49" t="e">
        <f>+LOE!#REF!</f>
        <v>#REF!</v>
      </c>
      <c r="C31" s="35">
        <f>+Policy!C45</f>
        <v>0</v>
      </c>
      <c r="D31" s="33" t="s">
        <v>34</v>
      </c>
      <c r="E31" s="20" t="e">
        <f>+LOE!#REF!</f>
        <v>#REF!</v>
      </c>
      <c r="F31" s="96" t="e">
        <f>ROUND($C31*E31*Constants!B$24,0)</f>
        <v>#REF!</v>
      </c>
      <c r="G31" s="20" t="e">
        <f>+LOE!#REF!</f>
        <v>#REF!</v>
      </c>
      <c r="H31" s="96" t="e">
        <f>ROUND($C31*G31*Constants!D$24,0)</f>
        <v>#REF!</v>
      </c>
      <c r="I31" s="20" t="e">
        <f>+LOE!#REF!</f>
        <v>#REF!</v>
      </c>
      <c r="J31" s="96" t="e">
        <f>ROUND($C31*I31*Constants!F$24,0)</f>
        <v>#REF!</v>
      </c>
      <c r="K31" s="20" t="e">
        <f>+LOE!#REF!</f>
        <v>#REF!</v>
      </c>
      <c r="L31" s="96" t="e">
        <f>ROUND($C31*K31*Constants!H$24,0)</f>
        <v>#REF!</v>
      </c>
      <c r="M31" s="20" t="e">
        <f>+LOE!#REF!</f>
        <v>#REF!</v>
      </c>
      <c r="N31" s="96" t="e">
        <f>ROUND($C31*M31*Constants!J$24,0)</f>
        <v>#REF!</v>
      </c>
      <c r="O31" s="20" t="e">
        <f t="shared" si="2"/>
        <v>#REF!</v>
      </c>
      <c r="P31" s="96" t="e">
        <f t="shared" si="3"/>
        <v>#REF!</v>
      </c>
    </row>
    <row r="32" spans="1:16" ht="12.75">
      <c r="A32" s="52" t="e">
        <f>+LOE!#REF!</f>
        <v>#REF!</v>
      </c>
      <c r="B32" s="49" t="e">
        <f>+LOE!#REF!</f>
        <v>#REF!</v>
      </c>
      <c r="C32" s="35">
        <f>+Policy!C46</f>
        <v>0</v>
      </c>
      <c r="D32" s="33" t="s">
        <v>34</v>
      </c>
      <c r="E32" s="20" t="e">
        <f>+LOE!#REF!</f>
        <v>#REF!</v>
      </c>
      <c r="F32" s="96" t="e">
        <f>ROUND($C32*E32*Constants!B$24,0)</f>
        <v>#REF!</v>
      </c>
      <c r="G32" s="20" t="e">
        <f>+LOE!#REF!</f>
        <v>#REF!</v>
      </c>
      <c r="H32" s="96" t="e">
        <f>ROUND($C32*G32*Constants!D$24,0)</f>
        <v>#REF!</v>
      </c>
      <c r="I32" s="20" t="e">
        <f>+LOE!#REF!</f>
        <v>#REF!</v>
      </c>
      <c r="J32" s="96" t="e">
        <f>ROUND($C32*I32*Constants!F$24,0)</f>
        <v>#REF!</v>
      </c>
      <c r="K32" s="20" t="e">
        <f>+LOE!#REF!</f>
        <v>#REF!</v>
      </c>
      <c r="L32" s="96" t="e">
        <f>ROUND($C32*K32*Constants!H$24,0)</f>
        <v>#REF!</v>
      </c>
      <c r="M32" s="20" t="e">
        <f>+LOE!#REF!</f>
        <v>#REF!</v>
      </c>
      <c r="N32" s="96" t="e">
        <f>ROUND($C32*M32*Constants!J$24,0)</f>
        <v>#REF!</v>
      </c>
      <c r="O32" s="20" t="e">
        <f t="shared" si="2"/>
        <v>#REF!</v>
      </c>
      <c r="P32" s="96" t="e">
        <f t="shared" si="3"/>
        <v>#REF!</v>
      </c>
    </row>
    <row r="33" spans="1:16" ht="12.75">
      <c r="A33" s="52" t="e">
        <f>+LOE!#REF!</f>
        <v>#REF!</v>
      </c>
      <c r="B33" s="49" t="e">
        <f>+LOE!#REF!</f>
        <v>#REF!</v>
      </c>
      <c r="C33" s="35">
        <f>+Policy!C47</f>
        <v>0</v>
      </c>
      <c r="D33" s="33" t="s">
        <v>34</v>
      </c>
      <c r="E33" s="20" t="e">
        <f>+LOE!#REF!</f>
        <v>#REF!</v>
      </c>
      <c r="F33" s="96" t="e">
        <f>ROUND($C33*E33*Constants!B$24,0)</f>
        <v>#REF!</v>
      </c>
      <c r="G33" s="20" t="e">
        <f>+LOE!#REF!</f>
        <v>#REF!</v>
      </c>
      <c r="H33" s="96" t="e">
        <f>ROUND($C33*G33*Constants!D$24,0)</f>
        <v>#REF!</v>
      </c>
      <c r="I33" s="20" t="e">
        <f>+LOE!#REF!</f>
        <v>#REF!</v>
      </c>
      <c r="J33" s="96" t="e">
        <f>ROUND($C33*I33*Constants!F$24,0)</f>
        <v>#REF!</v>
      </c>
      <c r="K33" s="20" t="e">
        <f>+LOE!#REF!</f>
        <v>#REF!</v>
      </c>
      <c r="L33" s="96" t="e">
        <f>ROUND($C33*K33*Constants!H$24,0)</f>
        <v>#REF!</v>
      </c>
      <c r="M33" s="20" t="e">
        <f>+LOE!#REF!</f>
        <v>#REF!</v>
      </c>
      <c r="N33" s="96" t="e">
        <f>ROUND($C33*M33*Constants!J$24,0)</f>
        <v>#REF!</v>
      </c>
      <c r="O33" s="20" t="e">
        <f t="shared" si="2"/>
        <v>#REF!</v>
      </c>
      <c r="P33" s="96" t="e">
        <f t="shared" si="3"/>
        <v>#REF!</v>
      </c>
    </row>
    <row r="34" spans="1:16" ht="12.75">
      <c r="A34" s="52" t="e">
        <f>+LOE!#REF!</f>
        <v>#REF!</v>
      </c>
      <c r="B34" s="49" t="e">
        <f>+LOE!#REF!</f>
        <v>#REF!</v>
      </c>
      <c r="C34" s="35">
        <f>+Policy!C48</f>
        <v>0</v>
      </c>
      <c r="D34" s="33" t="s">
        <v>34</v>
      </c>
      <c r="E34" s="20" t="e">
        <f>+LOE!#REF!</f>
        <v>#REF!</v>
      </c>
      <c r="F34" s="96" t="e">
        <f>ROUND($C34*E34*Constants!B$24,0)</f>
        <v>#REF!</v>
      </c>
      <c r="G34" s="20" t="e">
        <f>+LOE!#REF!</f>
        <v>#REF!</v>
      </c>
      <c r="H34" s="96" t="e">
        <f>ROUND($C34*G34*Constants!D$24,0)</f>
        <v>#REF!</v>
      </c>
      <c r="I34" s="20" t="e">
        <f>+LOE!#REF!</f>
        <v>#REF!</v>
      </c>
      <c r="J34" s="96" t="e">
        <f>ROUND($C34*I34*Constants!F$24,0)</f>
        <v>#REF!</v>
      </c>
      <c r="K34" s="20" t="e">
        <f>+LOE!#REF!</f>
        <v>#REF!</v>
      </c>
      <c r="L34" s="96" t="e">
        <f>ROUND($C34*K34*Constants!H$24,0)</f>
        <v>#REF!</v>
      </c>
      <c r="M34" s="20" t="e">
        <f>+LOE!#REF!</f>
        <v>#REF!</v>
      </c>
      <c r="N34" s="96" t="e">
        <f>ROUND($C34*M34*Constants!J$24,0)</f>
        <v>#REF!</v>
      </c>
      <c r="O34" s="20" t="e">
        <f t="shared" si="2"/>
        <v>#REF!</v>
      </c>
      <c r="P34" s="96" t="e">
        <f t="shared" si="3"/>
        <v>#REF!</v>
      </c>
    </row>
    <row r="35" spans="1:16" ht="12.75">
      <c r="A35" s="52"/>
      <c r="B35" s="49"/>
      <c r="C35" s="35"/>
      <c r="D35" s="33"/>
      <c r="E35" s="20"/>
      <c r="F35" s="96"/>
      <c r="G35" s="20"/>
      <c r="H35" s="96"/>
      <c r="I35" s="20"/>
      <c r="J35" s="96"/>
      <c r="K35" s="20"/>
      <c r="L35" s="96"/>
      <c r="M35" s="20"/>
      <c r="N35" s="96"/>
      <c r="O35" s="20"/>
      <c r="P35" s="96"/>
    </row>
    <row r="36" spans="1:16" ht="12.75">
      <c r="A36" s="34" t="e">
        <f>+LOE!#REF!</f>
        <v>#REF!</v>
      </c>
      <c r="B36" s="49"/>
      <c r="C36" s="35"/>
      <c r="D36" s="33"/>
      <c r="E36" s="20"/>
      <c r="F36" s="96"/>
      <c r="G36" s="20"/>
      <c r="H36" s="96"/>
      <c r="I36" s="20"/>
      <c r="J36" s="96"/>
      <c r="K36" s="20"/>
      <c r="L36" s="96"/>
      <c r="M36" s="20"/>
      <c r="N36" s="96"/>
      <c r="O36" s="20"/>
      <c r="P36" s="96"/>
    </row>
    <row r="37" spans="1:16" ht="12.75">
      <c r="A37" s="52" t="e">
        <f>+LOE!#REF!</f>
        <v>#REF!</v>
      </c>
      <c r="B37" s="49" t="e">
        <f>+LOE!#REF!</f>
        <v>#REF!</v>
      </c>
      <c r="C37" s="35">
        <f>+Policy!C51</f>
        <v>0</v>
      </c>
      <c r="D37" s="33" t="s">
        <v>34</v>
      </c>
      <c r="E37" s="20" t="e">
        <f>+LOE!#REF!</f>
        <v>#REF!</v>
      </c>
      <c r="F37" s="96" t="e">
        <f>ROUND($C37*E37*Constants!B$24,0)</f>
        <v>#REF!</v>
      </c>
      <c r="G37" s="20" t="e">
        <f>+LOE!#REF!</f>
        <v>#REF!</v>
      </c>
      <c r="H37" s="96" t="e">
        <f>ROUND($C37*G37*Constants!D$24,0)</f>
        <v>#REF!</v>
      </c>
      <c r="I37" s="20" t="e">
        <f>+LOE!#REF!</f>
        <v>#REF!</v>
      </c>
      <c r="J37" s="96" t="e">
        <f>ROUND($C37*I37*Constants!F$24,0)</f>
        <v>#REF!</v>
      </c>
      <c r="K37" s="20" t="e">
        <f>+LOE!#REF!</f>
        <v>#REF!</v>
      </c>
      <c r="L37" s="96" t="e">
        <f>ROUND($C37*K37*Constants!H$24,0)</f>
        <v>#REF!</v>
      </c>
      <c r="M37" s="20" t="e">
        <f>+LOE!#REF!</f>
        <v>#REF!</v>
      </c>
      <c r="N37" s="96" t="e">
        <f>ROUND($C37*M37*Constants!J$24,0)</f>
        <v>#REF!</v>
      </c>
      <c r="O37" s="20" t="e">
        <f aca="true" t="shared" si="4" ref="O37:P40">+E37+G37+I37+K37+M37</f>
        <v>#REF!</v>
      </c>
      <c r="P37" s="96" t="e">
        <f t="shared" si="4"/>
        <v>#REF!</v>
      </c>
    </row>
    <row r="38" spans="1:16" ht="12.75">
      <c r="A38" s="52" t="e">
        <f>+LOE!#REF!</f>
        <v>#REF!</v>
      </c>
      <c r="B38" s="49" t="e">
        <f>+LOE!#REF!</f>
        <v>#REF!</v>
      </c>
      <c r="C38" s="35">
        <f>+Policy!C52</f>
        <v>0</v>
      </c>
      <c r="D38" s="33" t="s">
        <v>34</v>
      </c>
      <c r="E38" s="20" t="e">
        <f>+LOE!#REF!</f>
        <v>#REF!</v>
      </c>
      <c r="F38" s="96" t="e">
        <f>ROUND($C38*E38*Constants!B$24,0)</f>
        <v>#REF!</v>
      </c>
      <c r="G38" s="20" t="e">
        <f>+LOE!#REF!</f>
        <v>#REF!</v>
      </c>
      <c r="H38" s="96" t="e">
        <f>ROUND($C38*G38*Constants!D$24,0)</f>
        <v>#REF!</v>
      </c>
      <c r="I38" s="20" t="e">
        <f>+LOE!#REF!</f>
        <v>#REF!</v>
      </c>
      <c r="J38" s="96" t="e">
        <f>ROUND($C38*I38*Constants!F$24,0)</f>
        <v>#REF!</v>
      </c>
      <c r="K38" s="20" t="e">
        <f>+LOE!#REF!</f>
        <v>#REF!</v>
      </c>
      <c r="L38" s="96" t="e">
        <f>ROUND($C38*K38*Constants!H$24,0)</f>
        <v>#REF!</v>
      </c>
      <c r="M38" s="20" t="e">
        <f>+LOE!#REF!</f>
        <v>#REF!</v>
      </c>
      <c r="N38" s="96" t="e">
        <f>ROUND($C38*M38*Constants!J$24,0)</f>
        <v>#REF!</v>
      </c>
      <c r="O38" s="20" t="e">
        <f t="shared" si="4"/>
        <v>#REF!</v>
      </c>
      <c r="P38" s="96" t="e">
        <f t="shared" si="4"/>
        <v>#REF!</v>
      </c>
    </row>
    <row r="39" spans="1:16" ht="12.75">
      <c r="A39" s="52" t="e">
        <f>+LOE!#REF!</f>
        <v>#REF!</v>
      </c>
      <c r="B39" s="49" t="e">
        <f>+LOE!#REF!</f>
        <v>#REF!</v>
      </c>
      <c r="C39" s="35">
        <f>+Policy!C53</f>
        <v>0</v>
      </c>
      <c r="D39" s="33" t="s">
        <v>34</v>
      </c>
      <c r="E39" s="20" t="e">
        <f>+LOE!#REF!</f>
        <v>#REF!</v>
      </c>
      <c r="F39" s="96" t="e">
        <f>ROUND($C39*E39*Constants!B$24,0)</f>
        <v>#REF!</v>
      </c>
      <c r="G39" s="20" t="e">
        <f>+LOE!#REF!</f>
        <v>#REF!</v>
      </c>
      <c r="H39" s="96" t="e">
        <f>ROUND($C39*G39*Constants!D$24,0)</f>
        <v>#REF!</v>
      </c>
      <c r="I39" s="20" t="e">
        <f>+LOE!#REF!</f>
        <v>#REF!</v>
      </c>
      <c r="J39" s="96" t="e">
        <f>ROUND($C39*I39*Constants!F$24,0)</f>
        <v>#REF!</v>
      </c>
      <c r="K39" s="20" t="e">
        <f>+LOE!#REF!</f>
        <v>#REF!</v>
      </c>
      <c r="L39" s="96" t="e">
        <f>ROUND($C39*K39*Constants!H$24,0)</f>
        <v>#REF!</v>
      </c>
      <c r="M39" s="20" t="e">
        <f>+LOE!#REF!</f>
        <v>#REF!</v>
      </c>
      <c r="N39" s="96" t="e">
        <f>ROUND($C39*M39*Constants!J$24,0)</f>
        <v>#REF!</v>
      </c>
      <c r="O39" s="20" t="e">
        <f t="shared" si="4"/>
        <v>#REF!</v>
      </c>
      <c r="P39" s="96" t="e">
        <f t="shared" si="4"/>
        <v>#REF!</v>
      </c>
    </row>
    <row r="40" spans="1:16" ht="12.75">
      <c r="A40" s="52" t="e">
        <f>+LOE!#REF!</f>
        <v>#REF!</v>
      </c>
      <c r="B40" s="49" t="e">
        <f>+LOE!#REF!</f>
        <v>#REF!</v>
      </c>
      <c r="C40" s="35">
        <f>+Policy!C54</f>
        <v>0</v>
      </c>
      <c r="D40" s="33" t="s">
        <v>34</v>
      </c>
      <c r="E40" s="20" t="e">
        <f>+LOE!#REF!</f>
        <v>#REF!</v>
      </c>
      <c r="F40" s="96" t="e">
        <f>ROUND($C40*E40*Constants!B$24,0)</f>
        <v>#REF!</v>
      </c>
      <c r="G40" s="20" t="e">
        <f>+LOE!#REF!</f>
        <v>#REF!</v>
      </c>
      <c r="H40" s="96" t="e">
        <f>ROUND($C40*G40*Constants!D$24,0)</f>
        <v>#REF!</v>
      </c>
      <c r="I40" s="20" t="e">
        <f>+LOE!#REF!</f>
        <v>#REF!</v>
      </c>
      <c r="J40" s="96" t="e">
        <f>ROUND($C40*I40*Constants!F$24,0)</f>
        <v>#REF!</v>
      </c>
      <c r="K40" s="20" t="e">
        <f>+LOE!#REF!</f>
        <v>#REF!</v>
      </c>
      <c r="L40" s="96" t="e">
        <f>ROUND($C40*K40*Constants!H$24,0)</f>
        <v>#REF!</v>
      </c>
      <c r="M40" s="20" t="e">
        <f>+LOE!#REF!</f>
        <v>#REF!</v>
      </c>
      <c r="N40" s="96" t="e">
        <f>ROUND($C40*M40*Constants!J$24,0)</f>
        <v>#REF!</v>
      </c>
      <c r="O40" s="20" t="e">
        <f t="shared" si="4"/>
        <v>#REF!</v>
      </c>
      <c r="P40" s="96" t="e">
        <f t="shared" si="4"/>
        <v>#REF!</v>
      </c>
    </row>
    <row r="41" spans="1:16" ht="12.75">
      <c r="A41" s="52"/>
      <c r="B41" s="49"/>
      <c r="C41" s="35"/>
      <c r="D41" s="35"/>
      <c r="E41" s="20"/>
      <c r="F41" s="40"/>
      <c r="G41" s="20"/>
      <c r="H41" s="40"/>
      <c r="I41" s="20"/>
      <c r="J41" s="40"/>
      <c r="K41" s="20"/>
      <c r="L41" s="40"/>
      <c r="M41" s="20"/>
      <c r="N41" s="40"/>
      <c r="O41" s="20"/>
      <c r="P41" s="40"/>
    </row>
    <row r="42" spans="1:16" ht="13.5" thickBot="1">
      <c r="A42" s="45" t="s">
        <v>39</v>
      </c>
      <c r="B42" s="46"/>
      <c r="C42" s="47"/>
      <c r="D42" s="47"/>
      <c r="E42" s="65" t="e">
        <f aca="true" t="shared" si="5" ref="E42:N42">SUM(E26:E41)</f>
        <v>#REF!</v>
      </c>
      <c r="F42" s="95" t="e">
        <f t="shared" si="5"/>
        <v>#REF!</v>
      </c>
      <c r="G42" s="65" t="e">
        <f t="shared" si="5"/>
        <v>#REF!</v>
      </c>
      <c r="H42" s="95" t="e">
        <f t="shared" si="5"/>
        <v>#REF!</v>
      </c>
      <c r="I42" s="65" t="e">
        <f t="shared" si="5"/>
        <v>#REF!</v>
      </c>
      <c r="J42" s="95" t="e">
        <f t="shared" si="5"/>
        <v>#REF!</v>
      </c>
      <c r="K42" s="65" t="e">
        <f t="shared" si="5"/>
        <v>#REF!</v>
      </c>
      <c r="L42" s="95" t="e">
        <f t="shared" si="5"/>
        <v>#REF!</v>
      </c>
      <c r="M42" s="65" t="e">
        <f t="shared" si="5"/>
        <v>#REF!</v>
      </c>
      <c r="N42" s="95" t="e">
        <f t="shared" si="5"/>
        <v>#REF!</v>
      </c>
      <c r="O42" s="64" t="e">
        <f>+E42+G42+I42+K42+M42</f>
        <v>#REF!</v>
      </c>
      <c r="P42" s="95" t="e">
        <f>+F42+H42+J42+L42+N42</f>
        <v>#REF!</v>
      </c>
    </row>
    <row r="43" spans="1:16" ht="12.75">
      <c r="A43" s="41" t="s">
        <v>40</v>
      </c>
      <c r="B43" s="67"/>
      <c r="C43" s="42"/>
      <c r="D43" s="42"/>
      <c r="E43" s="43"/>
      <c r="F43" s="44"/>
      <c r="G43" s="43"/>
      <c r="H43" s="44"/>
      <c r="I43" s="43"/>
      <c r="J43" s="44"/>
      <c r="K43" s="43"/>
      <c r="L43" s="44"/>
      <c r="M43" s="43"/>
      <c r="N43" s="44"/>
      <c r="O43" s="43"/>
      <c r="P43" s="44"/>
    </row>
    <row r="44" spans="1:16" ht="12.75">
      <c r="A44" s="34" t="s">
        <v>100</v>
      </c>
      <c r="B44" s="49"/>
      <c r="C44" s="35"/>
      <c r="D44" s="35"/>
      <c r="E44" s="20"/>
      <c r="F44" s="40"/>
      <c r="G44" s="20"/>
      <c r="H44" s="40"/>
      <c r="I44" s="20"/>
      <c r="J44" s="40"/>
      <c r="K44" s="20"/>
      <c r="L44" s="40"/>
      <c r="M44" s="20"/>
      <c r="N44" s="40"/>
      <c r="O44" s="20"/>
      <c r="P44" s="40"/>
    </row>
    <row r="45" spans="1:16" ht="12.75">
      <c r="A45" s="32" t="s">
        <v>101</v>
      </c>
      <c r="B45" s="49"/>
      <c r="C45" s="134">
        <v>2000</v>
      </c>
      <c r="D45" s="33" t="s">
        <v>109</v>
      </c>
      <c r="E45" s="20">
        <v>0</v>
      </c>
      <c r="F45" s="40">
        <f>ROUND($C45*E45*Constants!B$28,0)</f>
        <v>0</v>
      </c>
      <c r="G45" s="20">
        <v>0</v>
      </c>
      <c r="H45" s="40">
        <f>ROUND($C45*G45*Constants!D$28,0)</f>
        <v>0</v>
      </c>
      <c r="I45" s="20">
        <v>0</v>
      </c>
      <c r="J45" s="40">
        <f>ROUND($C45*I45*Constants!F$28,0)</f>
        <v>0</v>
      </c>
      <c r="K45" s="20">
        <v>0</v>
      </c>
      <c r="L45" s="40">
        <f>ROUND($C45*K45*Constants!H$28,0)</f>
        <v>0</v>
      </c>
      <c r="M45" s="20">
        <v>0</v>
      </c>
      <c r="N45" s="40">
        <f>ROUND($C45*M45*Constants!J$28,0)</f>
        <v>0</v>
      </c>
      <c r="O45" s="20">
        <f aca="true" t="shared" si="6" ref="O45:P50">+E45+G45+I45+K45+M45</f>
        <v>0</v>
      </c>
      <c r="P45" s="40">
        <f t="shared" si="6"/>
        <v>0</v>
      </c>
    </row>
    <row r="46" spans="1:16" ht="12.75">
      <c r="A46" s="32" t="s">
        <v>102</v>
      </c>
      <c r="B46" s="49" t="s">
        <v>103</v>
      </c>
      <c r="C46" s="134">
        <v>407</v>
      </c>
      <c r="D46" s="33" t="s">
        <v>110</v>
      </c>
      <c r="E46" s="20">
        <f>+E45*2</f>
        <v>0</v>
      </c>
      <c r="F46" s="40">
        <f>ROUND($C46*E46*Constants!B$28,0)</f>
        <v>0</v>
      </c>
      <c r="G46" s="20">
        <f>+G45*2</f>
        <v>0</v>
      </c>
      <c r="H46" s="40">
        <f>ROUND($C46*G46*Constants!D$28,0)</f>
        <v>0</v>
      </c>
      <c r="I46" s="20">
        <f>+I45*2</f>
        <v>0</v>
      </c>
      <c r="J46" s="40">
        <f>ROUND($C46*I46*Constants!F$28,0)</f>
        <v>0</v>
      </c>
      <c r="K46" s="20">
        <f>+K45*2</f>
        <v>0</v>
      </c>
      <c r="L46" s="40">
        <f>ROUND($C46*K46*Constants!H$28,0)</f>
        <v>0</v>
      </c>
      <c r="M46" s="20">
        <f>+M45*2</f>
        <v>0</v>
      </c>
      <c r="N46" s="40">
        <f>ROUND($C46*M46*Constants!J$28,0)</f>
        <v>0</v>
      </c>
      <c r="O46" s="20">
        <f t="shared" si="6"/>
        <v>0</v>
      </c>
      <c r="P46" s="40">
        <f t="shared" si="6"/>
        <v>0</v>
      </c>
    </row>
    <row r="47" spans="1:16" ht="12.75">
      <c r="A47" s="32" t="s">
        <v>105</v>
      </c>
      <c r="B47" s="49" t="s">
        <v>104</v>
      </c>
      <c r="C47" s="134">
        <v>230</v>
      </c>
      <c r="D47" s="33" t="s">
        <v>110</v>
      </c>
      <c r="E47" s="20">
        <f>+E45*21</f>
        <v>0</v>
      </c>
      <c r="F47" s="40">
        <f>ROUND($C47*E47*Constants!B$28,0)</f>
        <v>0</v>
      </c>
      <c r="G47" s="20">
        <f>+G45*21</f>
        <v>0</v>
      </c>
      <c r="H47" s="40">
        <f>ROUND($C47*G47*Constants!D$28,0)</f>
        <v>0</v>
      </c>
      <c r="I47" s="20">
        <f>+I45*21</f>
        <v>0</v>
      </c>
      <c r="J47" s="40">
        <f>ROUND($C47*I47*Constants!F$28,0)</f>
        <v>0</v>
      </c>
      <c r="K47" s="20">
        <f>+K45*21</f>
        <v>0</v>
      </c>
      <c r="L47" s="40">
        <f>ROUND($C47*K47*Constants!H$28,0)</f>
        <v>0</v>
      </c>
      <c r="M47" s="20">
        <f>+M45*21</f>
        <v>0</v>
      </c>
      <c r="N47" s="40">
        <f>ROUND($C47*M47*Constants!J$28,0)</f>
        <v>0</v>
      </c>
      <c r="O47" s="20">
        <f t="shared" si="6"/>
        <v>0</v>
      </c>
      <c r="P47" s="40">
        <f t="shared" si="6"/>
        <v>0</v>
      </c>
    </row>
    <row r="48" spans="1:16" ht="12.75">
      <c r="A48" s="32" t="s">
        <v>106</v>
      </c>
      <c r="B48" s="49"/>
      <c r="C48" s="134">
        <v>250</v>
      </c>
      <c r="D48" s="33" t="s">
        <v>41</v>
      </c>
      <c r="E48" s="20">
        <f>+E45</f>
        <v>0</v>
      </c>
      <c r="F48" s="40">
        <f>ROUND($C48*E48*Constants!B$28,0)</f>
        <v>0</v>
      </c>
      <c r="G48" s="20">
        <f>+G45</f>
        <v>0</v>
      </c>
      <c r="H48" s="40">
        <f>ROUND($C48*G48*Constants!D$28,0)</f>
        <v>0</v>
      </c>
      <c r="I48" s="20">
        <f>+I45</f>
        <v>0</v>
      </c>
      <c r="J48" s="40">
        <f>ROUND($C48*I48*Constants!F$28,0)</f>
        <v>0</v>
      </c>
      <c r="K48" s="20">
        <f>+K45</f>
        <v>0</v>
      </c>
      <c r="L48" s="40">
        <f>ROUND($C48*K48*Constants!H$28,0)</f>
        <v>0</v>
      </c>
      <c r="M48" s="20">
        <f>+M45</f>
        <v>0</v>
      </c>
      <c r="N48" s="40">
        <f>ROUND($C48*M48*Constants!J$28,0)</f>
        <v>0</v>
      </c>
      <c r="O48" s="20">
        <f t="shared" si="6"/>
        <v>0</v>
      </c>
      <c r="P48" s="40">
        <f t="shared" si="6"/>
        <v>0</v>
      </c>
    </row>
    <row r="49" spans="1:16" ht="12.75">
      <c r="A49" s="32" t="s">
        <v>107</v>
      </c>
      <c r="B49" s="49"/>
      <c r="C49" s="134">
        <v>50</v>
      </c>
      <c r="D49" s="33" t="s">
        <v>93</v>
      </c>
      <c r="E49" s="20">
        <f>+E47</f>
        <v>0</v>
      </c>
      <c r="F49" s="40">
        <f>ROUND($C49*E49*Constants!B$28,0)</f>
        <v>0</v>
      </c>
      <c r="G49" s="20">
        <f>+G47</f>
        <v>0</v>
      </c>
      <c r="H49" s="40">
        <f>ROUND($C49*G49*Constants!D$28,0)</f>
        <v>0</v>
      </c>
      <c r="I49" s="20">
        <f>+I47</f>
        <v>0</v>
      </c>
      <c r="J49" s="40">
        <f>ROUND($C49*I49*Constants!F$28,0)</f>
        <v>0</v>
      </c>
      <c r="K49" s="20">
        <f>+K47</f>
        <v>0</v>
      </c>
      <c r="L49" s="40">
        <f>ROUND($C49*K49*Constants!H$28,0)</f>
        <v>0</v>
      </c>
      <c r="M49" s="20">
        <f>+M47</f>
        <v>0</v>
      </c>
      <c r="N49" s="40">
        <f>ROUND($C49*M49*Constants!J$28,0)</f>
        <v>0</v>
      </c>
      <c r="O49" s="20">
        <f t="shared" si="6"/>
        <v>0</v>
      </c>
      <c r="P49" s="40">
        <f t="shared" si="6"/>
        <v>0</v>
      </c>
    </row>
    <row r="50" spans="1:16" ht="12.75">
      <c r="A50" s="32" t="s">
        <v>108</v>
      </c>
      <c r="B50" s="49"/>
      <c r="C50" s="134">
        <v>500</v>
      </c>
      <c r="D50" s="33" t="s">
        <v>111</v>
      </c>
      <c r="E50" s="20">
        <f>+E45</f>
        <v>0</v>
      </c>
      <c r="F50" s="40">
        <f>ROUND($C50*E50*Constants!B$28,0)</f>
        <v>0</v>
      </c>
      <c r="G50" s="20">
        <f>+G45</f>
        <v>0</v>
      </c>
      <c r="H50" s="40">
        <f>ROUND($C50*G50*Constants!D$28,0)</f>
        <v>0</v>
      </c>
      <c r="I50" s="20">
        <f>+I45</f>
        <v>0</v>
      </c>
      <c r="J50" s="40">
        <f>ROUND($C50*I50*Constants!F$28,0)</f>
        <v>0</v>
      </c>
      <c r="K50" s="20">
        <f>+K45</f>
        <v>0</v>
      </c>
      <c r="L50" s="40">
        <f>ROUND($C50*K50*Constants!H$28,0)</f>
        <v>0</v>
      </c>
      <c r="M50" s="20">
        <f>+M45</f>
        <v>0</v>
      </c>
      <c r="N50" s="40">
        <f>ROUND($C50*M50*Constants!J$28,0)</f>
        <v>0</v>
      </c>
      <c r="O50" s="20">
        <f t="shared" si="6"/>
        <v>0</v>
      </c>
      <c r="P50" s="40">
        <f t="shared" si="6"/>
        <v>0</v>
      </c>
    </row>
    <row r="51" spans="1:16" ht="12.75">
      <c r="A51" s="32"/>
      <c r="B51" s="49"/>
      <c r="C51" s="35"/>
      <c r="D51" s="35"/>
      <c r="E51" s="20"/>
      <c r="F51" s="40"/>
      <c r="G51" s="20"/>
      <c r="H51" s="40"/>
      <c r="I51" s="20"/>
      <c r="J51" s="40"/>
      <c r="K51" s="20"/>
      <c r="L51" s="40"/>
      <c r="M51" s="20"/>
      <c r="N51" s="40"/>
      <c r="O51" s="20"/>
      <c r="P51" s="40"/>
    </row>
    <row r="52" spans="1:16" ht="13.5" thickBot="1">
      <c r="A52" s="45" t="s">
        <v>42</v>
      </c>
      <c r="B52" s="46"/>
      <c r="C52" s="47"/>
      <c r="D52" s="47"/>
      <c r="E52" s="65"/>
      <c r="F52" s="95">
        <f>SUM(F43:F51)</f>
        <v>0</v>
      </c>
      <c r="G52" s="65"/>
      <c r="H52" s="95">
        <f>SUM(H43:H51)</f>
        <v>0</v>
      </c>
      <c r="I52" s="65"/>
      <c r="J52" s="95">
        <f>SUM(J43:J51)</f>
        <v>0</v>
      </c>
      <c r="K52" s="65"/>
      <c r="L52" s="95">
        <f>SUM(L43:L51)</f>
        <v>0</v>
      </c>
      <c r="M52" s="65"/>
      <c r="N52" s="95">
        <f>SUM(N43:N51)</f>
        <v>0</v>
      </c>
      <c r="O52" s="64"/>
      <c r="P52" s="95">
        <f>+F52+H52+J52+L52+N52</f>
        <v>0</v>
      </c>
    </row>
    <row r="53" spans="1:16" ht="12.75">
      <c r="A53" s="41" t="s">
        <v>70</v>
      </c>
      <c r="B53" s="67"/>
      <c r="C53" s="42"/>
      <c r="D53" s="42"/>
      <c r="E53" s="43"/>
      <c r="F53" s="44"/>
      <c r="G53" s="43"/>
      <c r="H53" s="44"/>
      <c r="I53" s="43"/>
      <c r="J53" s="44"/>
      <c r="K53" s="43"/>
      <c r="L53" s="44"/>
      <c r="M53" s="43"/>
      <c r="N53" s="44"/>
      <c r="O53" s="43"/>
      <c r="P53" s="44"/>
    </row>
    <row r="54" spans="1:16" ht="12.75">
      <c r="A54" s="34" t="s">
        <v>73</v>
      </c>
      <c r="B54" s="49"/>
      <c r="C54" s="35"/>
      <c r="D54" s="35"/>
      <c r="E54" s="20"/>
      <c r="F54" s="40"/>
      <c r="G54" s="20"/>
      <c r="H54" s="40"/>
      <c r="I54" s="20"/>
      <c r="J54" s="40"/>
      <c r="K54" s="20"/>
      <c r="L54" s="40"/>
      <c r="M54" s="20"/>
      <c r="N54" s="40"/>
      <c r="O54" s="20"/>
      <c r="P54" s="40"/>
    </row>
    <row r="55" spans="1:16" ht="12.75">
      <c r="A55" s="32" t="s">
        <v>74</v>
      </c>
      <c r="B55" s="49"/>
      <c r="C55" s="134">
        <v>400</v>
      </c>
      <c r="D55" s="33" t="s">
        <v>34</v>
      </c>
      <c r="E55" s="20">
        <v>0</v>
      </c>
      <c r="F55" s="40">
        <f>ROUND($C55*E55*Constants!B$28,0)</f>
        <v>0</v>
      </c>
      <c r="G55" s="20">
        <v>0</v>
      </c>
      <c r="H55" s="40">
        <f>ROUND($C55*G55*Constants!D$28,0)</f>
        <v>0</v>
      </c>
      <c r="I55" s="20">
        <v>0</v>
      </c>
      <c r="J55" s="40">
        <f>ROUND($C55*I55*Constants!F$28,0)</f>
        <v>0</v>
      </c>
      <c r="K55" s="20">
        <v>0</v>
      </c>
      <c r="L55" s="40">
        <f>ROUND($C55*K55*Constants!H$28,0)</f>
        <v>0</v>
      </c>
      <c r="M55" s="20">
        <v>0</v>
      </c>
      <c r="N55" s="40">
        <f>ROUND($C55*M55*Constants!J$28,0)</f>
        <v>0</v>
      </c>
      <c r="O55" s="20">
        <f aca="true" t="shared" si="7" ref="O55:P63">+E55+G55+I55+K55+M55</f>
        <v>0</v>
      </c>
      <c r="P55" s="40">
        <f t="shared" si="7"/>
        <v>0</v>
      </c>
    </row>
    <row r="56" spans="1:16" ht="12.75">
      <c r="A56" s="32" t="s">
        <v>47</v>
      </c>
      <c r="B56" s="49"/>
      <c r="C56" s="134">
        <v>64</v>
      </c>
      <c r="D56" s="33" t="s">
        <v>99</v>
      </c>
      <c r="E56" s="20" t="e">
        <f>+E21</f>
        <v>#REF!</v>
      </c>
      <c r="F56" s="40" t="e">
        <f>ROUND($C56*E56*Constants!B$28,0)</f>
        <v>#REF!</v>
      </c>
      <c r="G56" s="20" t="e">
        <f>+G21</f>
        <v>#REF!</v>
      </c>
      <c r="H56" s="40" t="e">
        <f>ROUND($C56*G56*Constants!D$28,0)</f>
        <v>#REF!</v>
      </c>
      <c r="I56" s="20" t="e">
        <f>+I21</f>
        <v>#REF!</v>
      </c>
      <c r="J56" s="40" t="e">
        <f>ROUND($C56*I56*Constants!F$28,0)</f>
        <v>#REF!</v>
      </c>
      <c r="K56" s="20" t="e">
        <f>+K21</f>
        <v>#REF!</v>
      </c>
      <c r="L56" s="40" t="e">
        <f>ROUND($C56*K56*Constants!H$28,0)</f>
        <v>#REF!</v>
      </c>
      <c r="M56" s="20" t="e">
        <f>+M21</f>
        <v>#REF!</v>
      </c>
      <c r="N56" s="40" t="e">
        <f>ROUND($C56*M56*Constants!J$28,0)</f>
        <v>#REF!</v>
      </c>
      <c r="O56" s="20" t="e">
        <f t="shared" si="7"/>
        <v>#REF!</v>
      </c>
      <c r="P56" s="40" t="e">
        <f t="shared" si="7"/>
        <v>#REF!</v>
      </c>
    </row>
    <row r="57" spans="1:16" ht="12.75">
      <c r="A57" s="32" t="s">
        <v>48</v>
      </c>
      <c r="B57" s="49"/>
      <c r="C57" s="134">
        <v>90</v>
      </c>
      <c r="D57" s="33" t="s">
        <v>99</v>
      </c>
      <c r="E57" s="20" t="e">
        <f>E56</f>
        <v>#REF!</v>
      </c>
      <c r="F57" s="40" t="e">
        <f>ROUND($C57*E57*Constants!B$28,0)</f>
        <v>#REF!</v>
      </c>
      <c r="G57" s="20" t="e">
        <f>G56</f>
        <v>#REF!</v>
      </c>
      <c r="H57" s="40" t="e">
        <f>ROUND($C57*G57*Constants!D$28,0)</f>
        <v>#REF!</v>
      </c>
      <c r="I57" s="20" t="e">
        <f>I56</f>
        <v>#REF!</v>
      </c>
      <c r="J57" s="40" t="e">
        <f>ROUND($C57*I57*Constants!F$28,0)</f>
        <v>#REF!</v>
      </c>
      <c r="K57" s="20" t="e">
        <f>K56</f>
        <v>#REF!</v>
      </c>
      <c r="L57" s="40" t="e">
        <f>ROUND($C57*K57*Constants!H$28,0)</f>
        <v>#REF!</v>
      </c>
      <c r="M57" s="20" t="e">
        <f>M56</f>
        <v>#REF!</v>
      </c>
      <c r="N57" s="40" t="e">
        <f>ROUND($C57*M57*Constants!J$28,0)</f>
        <v>#REF!</v>
      </c>
      <c r="O57" s="20" t="e">
        <f t="shared" si="7"/>
        <v>#REF!</v>
      </c>
      <c r="P57" s="40" t="e">
        <f t="shared" si="7"/>
        <v>#REF!</v>
      </c>
    </row>
    <row r="58" spans="1:16" ht="12.75">
      <c r="A58" s="32" t="s">
        <v>44</v>
      </c>
      <c r="B58" s="49"/>
      <c r="C58" s="134">
        <v>37.5</v>
      </c>
      <c r="D58" s="33" t="s">
        <v>99</v>
      </c>
      <c r="E58" s="20" t="e">
        <f>+E56</f>
        <v>#REF!</v>
      </c>
      <c r="F58" s="40" t="e">
        <f>ROUND($C58*E58*Constants!B$28,0)</f>
        <v>#REF!</v>
      </c>
      <c r="G58" s="20" t="e">
        <f>+G56</f>
        <v>#REF!</v>
      </c>
      <c r="H58" s="40" t="e">
        <f>ROUND($C58*G58*Constants!D$28,0)</f>
        <v>#REF!</v>
      </c>
      <c r="I58" s="20" t="e">
        <f>+I56</f>
        <v>#REF!</v>
      </c>
      <c r="J58" s="40" t="e">
        <f>ROUND($C58*I58*Constants!F$28,0)</f>
        <v>#REF!</v>
      </c>
      <c r="K58" s="20" t="e">
        <f>+K56</f>
        <v>#REF!</v>
      </c>
      <c r="L58" s="40" t="e">
        <f>ROUND($C58*K58*Constants!H$28,0)</f>
        <v>#REF!</v>
      </c>
      <c r="M58" s="20" t="e">
        <f>+M56</f>
        <v>#REF!</v>
      </c>
      <c r="N58" s="40" t="e">
        <f>ROUND($C58*M58*Constants!J$28,0)</f>
        <v>#REF!</v>
      </c>
      <c r="O58" s="20" t="e">
        <f t="shared" si="7"/>
        <v>#REF!</v>
      </c>
      <c r="P58" s="40" t="e">
        <f t="shared" si="7"/>
        <v>#REF!</v>
      </c>
    </row>
    <row r="59" spans="1:16" ht="12.75">
      <c r="A59" s="32" t="s">
        <v>75</v>
      </c>
      <c r="B59" s="49"/>
      <c r="C59" s="134">
        <v>100</v>
      </c>
      <c r="D59" s="33" t="s">
        <v>34</v>
      </c>
      <c r="E59" s="20">
        <v>0</v>
      </c>
      <c r="F59" s="40">
        <f>ROUND($C59*E59*Constants!B$28,0)</f>
        <v>0</v>
      </c>
      <c r="G59" s="20">
        <v>0</v>
      </c>
      <c r="H59" s="40">
        <f>ROUND($C59*G59*Constants!D$28,0)</f>
        <v>0</v>
      </c>
      <c r="I59" s="20">
        <v>0</v>
      </c>
      <c r="J59" s="40">
        <f>ROUND($C59*I59*Constants!F$28,0)</f>
        <v>0</v>
      </c>
      <c r="K59" s="20">
        <v>0</v>
      </c>
      <c r="L59" s="40">
        <f>ROUND($C59*K59*Constants!H$28,0)</f>
        <v>0</v>
      </c>
      <c r="M59" s="20">
        <v>0</v>
      </c>
      <c r="N59" s="40">
        <f>ROUND($C59*M59*Constants!J$28,0)</f>
        <v>0</v>
      </c>
      <c r="O59" s="20">
        <f t="shared" si="7"/>
        <v>0</v>
      </c>
      <c r="P59" s="40">
        <f t="shared" si="7"/>
        <v>0</v>
      </c>
    </row>
    <row r="60" spans="1:16" ht="12.75">
      <c r="A60" s="32" t="s">
        <v>49</v>
      </c>
      <c r="B60" s="49"/>
      <c r="C60" s="134">
        <v>200</v>
      </c>
      <c r="D60" s="33" t="s">
        <v>34</v>
      </c>
      <c r="E60" s="20">
        <v>0</v>
      </c>
      <c r="F60" s="40">
        <f>ROUND($C60*E60*Constants!B$28,0)</f>
        <v>0</v>
      </c>
      <c r="G60" s="20">
        <v>0</v>
      </c>
      <c r="H60" s="40">
        <f>ROUND($C60*G60*Constants!D$28,0)</f>
        <v>0</v>
      </c>
      <c r="I60" s="20">
        <v>0</v>
      </c>
      <c r="J60" s="40">
        <f>ROUND($C60*I60*Constants!F$28,0)</f>
        <v>0</v>
      </c>
      <c r="K60" s="20">
        <v>0</v>
      </c>
      <c r="L60" s="40">
        <f>ROUND($C60*K60*Constants!H$28,0)</f>
        <v>0</v>
      </c>
      <c r="M60" s="20">
        <v>0</v>
      </c>
      <c r="N60" s="40">
        <f>ROUND($C60*M60*Constants!J$28,0)</f>
        <v>0</v>
      </c>
      <c r="O60" s="20">
        <f t="shared" si="7"/>
        <v>0</v>
      </c>
      <c r="P60" s="40">
        <f t="shared" si="7"/>
        <v>0</v>
      </c>
    </row>
    <row r="61" spans="1:16" ht="12.75">
      <c r="A61" s="32" t="s">
        <v>43</v>
      </c>
      <c r="B61" s="49"/>
      <c r="C61" s="134">
        <v>100</v>
      </c>
      <c r="D61" s="33" t="s">
        <v>34</v>
      </c>
      <c r="E61" s="20">
        <v>0</v>
      </c>
      <c r="F61" s="40">
        <f>ROUND($C61*E61*Constants!B$28,0)</f>
        <v>0</v>
      </c>
      <c r="G61" s="20">
        <v>0</v>
      </c>
      <c r="H61" s="40">
        <f>ROUND($C61*G61*Constants!D$28,0)</f>
        <v>0</v>
      </c>
      <c r="I61" s="20">
        <v>0</v>
      </c>
      <c r="J61" s="40">
        <f>ROUND($C61*I61*Constants!F$28,0)</f>
        <v>0</v>
      </c>
      <c r="K61" s="20">
        <v>0</v>
      </c>
      <c r="L61" s="40">
        <f>ROUND($C61*K61*Constants!H$28,0)</f>
        <v>0</v>
      </c>
      <c r="M61" s="20">
        <v>0</v>
      </c>
      <c r="N61" s="40">
        <f>ROUND($C61*M61*Constants!J$28,0)</f>
        <v>0</v>
      </c>
      <c r="O61" s="20">
        <f t="shared" si="7"/>
        <v>0</v>
      </c>
      <c r="P61" s="40">
        <f t="shared" si="7"/>
        <v>0</v>
      </c>
    </row>
    <row r="62" spans="1:16" ht="12.75">
      <c r="A62" s="32" t="s">
        <v>45</v>
      </c>
      <c r="B62" s="49" t="s">
        <v>50</v>
      </c>
      <c r="C62" s="53">
        <v>0.0144</v>
      </c>
      <c r="D62" s="33" t="s">
        <v>54</v>
      </c>
      <c r="E62" s="20"/>
      <c r="F62" s="40">
        <f>ROUND($C62*E62,0)</f>
        <v>0</v>
      </c>
      <c r="G62" s="20"/>
      <c r="H62" s="40">
        <f>ROUND($C62*G62,0)</f>
        <v>0</v>
      </c>
      <c r="I62" s="20"/>
      <c r="J62" s="40">
        <f>ROUND($C62*I62,0)</f>
        <v>0</v>
      </c>
      <c r="K62" s="20"/>
      <c r="L62" s="40">
        <f>ROUND($C62*K62,0)</f>
        <v>0</v>
      </c>
      <c r="M62" s="20"/>
      <c r="N62" s="40">
        <f>ROUND($C62*M62,0)</f>
        <v>0</v>
      </c>
      <c r="O62" s="20">
        <f t="shared" si="7"/>
        <v>0</v>
      </c>
      <c r="P62" s="40">
        <f t="shared" si="7"/>
        <v>0</v>
      </c>
    </row>
    <row r="63" spans="1:16" ht="12.75">
      <c r="A63" s="32" t="s">
        <v>46</v>
      </c>
      <c r="B63" s="49" t="s">
        <v>50</v>
      </c>
      <c r="C63" s="35">
        <v>22.25</v>
      </c>
      <c r="D63" s="33" t="s">
        <v>41</v>
      </c>
      <c r="E63" s="20"/>
      <c r="F63" s="40">
        <f>ROUND($C63*E63*Constants!B$28,0)</f>
        <v>0</v>
      </c>
      <c r="G63" s="20"/>
      <c r="H63" s="40">
        <f>ROUND($C63*G63*Constants!D$28,0)</f>
        <v>0</v>
      </c>
      <c r="I63" s="20"/>
      <c r="J63" s="40">
        <f>ROUND($C63*I63*Constants!F$28,0)</f>
        <v>0</v>
      </c>
      <c r="K63" s="20"/>
      <c r="L63" s="40">
        <f>ROUND($C63*K63*Constants!H$28,0)</f>
        <v>0</v>
      </c>
      <c r="M63" s="20"/>
      <c r="N63" s="40">
        <f>ROUND($C63*M63*Constants!J$28,0)</f>
        <v>0</v>
      </c>
      <c r="O63" s="20">
        <f t="shared" si="7"/>
        <v>0</v>
      </c>
      <c r="P63" s="40">
        <f t="shared" si="7"/>
        <v>0</v>
      </c>
    </row>
    <row r="64" spans="1:16" ht="12.75">
      <c r="A64" s="32"/>
      <c r="B64" s="49"/>
      <c r="C64" s="35"/>
      <c r="D64" s="33"/>
      <c r="E64" s="20"/>
      <c r="F64" s="40"/>
      <c r="G64" s="20"/>
      <c r="H64" s="40"/>
      <c r="I64" s="20"/>
      <c r="J64" s="40"/>
      <c r="K64" s="20"/>
      <c r="L64" s="40"/>
      <c r="M64" s="20"/>
      <c r="N64" s="40"/>
      <c r="O64" s="20"/>
      <c r="P64" s="40"/>
    </row>
    <row r="65" spans="1:16" ht="13.5" thickBot="1">
      <c r="A65" s="45" t="s">
        <v>51</v>
      </c>
      <c r="B65" s="46"/>
      <c r="C65" s="47"/>
      <c r="D65" s="47"/>
      <c r="E65" s="65"/>
      <c r="F65" s="95" t="e">
        <f>SUM(F54:F64)</f>
        <v>#REF!</v>
      </c>
      <c r="G65" s="65"/>
      <c r="H65" s="95" t="e">
        <f>SUM(H54:H64)</f>
        <v>#REF!</v>
      </c>
      <c r="I65" s="65"/>
      <c r="J65" s="95" t="e">
        <f>SUM(J54:J64)</f>
        <v>#REF!</v>
      </c>
      <c r="K65" s="65"/>
      <c r="L65" s="95" t="e">
        <f>SUM(L54:L64)</f>
        <v>#REF!</v>
      </c>
      <c r="M65" s="65"/>
      <c r="N65" s="95" t="e">
        <f>SUM(N54:N64)</f>
        <v>#REF!</v>
      </c>
      <c r="O65" s="64"/>
      <c r="P65" s="95" t="e">
        <f>+F65+H65+J65+L65+N65</f>
        <v>#REF!</v>
      </c>
    </row>
    <row r="66" spans="1:19" s="54" customFormat="1" ht="13.5" thickBot="1">
      <c r="A66" s="68" t="s">
        <v>77</v>
      </c>
      <c r="B66" s="57"/>
      <c r="C66" s="58"/>
      <c r="D66" s="58"/>
      <c r="E66" s="26"/>
      <c r="F66" s="97" t="e">
        <f>+F21+F24+F42+F52+F65</f>
        <v>#REF!</v>
      </c>
      <c r="G66" s="26"/>
      <c r="H66" s="97" t="e">
        <f>+H21+H24+H42+H52+H65</f>
        <v>#REF!</v>
      </c>
      <c r="I66" s="26"/>
      <c r="J66" s="97" t="e">
        <f>+J21+J24+J42+J52+J65</f>
        <v>#REF!</v>
      </c>
      <c r="K66" s="26"/>
      <c r="L66" s="97" t="e">
        <f>+L21+L24+L42+L52+L65</f>
        <v>#REF!</v>
      </c>
      <c r="M66" s="26"/>
      <c r="N66" s="97" t="e">
        <f>+N21+N24+N42+N52+N65</f>
        <v>#REF!</v>
      </c>
      <c r="O66" s="17"/>
      <c r="P66" s="97" t="e">
        <f>+F66+H66+J66+L66+N66</f>
        <v>#REF!</v>
      </c>
      <c r="S66" s="13"/>
    </row>
    <row r="67" spans="1:16" ht="12.75">
      <c r="A67" s="41" t="s">
        <v>76</v>
      </c>
      <c r="B67" s="69"/>
      <c r="C67" s="42"/>
      <c r="D67" s="42"/>
      <c r="E67" s="43"/>
      <c r="F67" s="44"/>
      <c r="G67" s="43"/>
      <c r="H67" s="44"/>
      <c r="I67" s="43"/>
      <c r="J67" s="44"/>
      <c r="K67" s="43"/>
      <c r="L67" s="44"/>
      <c r="M67" s="43"/>
      <c r="N67" s="44"/>
      <c r="O67" s="43"/>
      <c r="P67" s="44"/>
    </row>
    <row r="68" spans="1:16" ht="12.75">
      <c r="A68" s="52"/>
      <c r="B68" s="63"/>
      <c r="C68" s="53">
        <v>0.365</v>
      </c>
      <c r="D68" s="35" t="s">
        <v>85</v>
      </c>
      <c r="E68" s="85" t="e">
        <f>F66</f>
        <v>#REF!</v>
      </c>
      <c r="F68" s="96" t="e">
        <f>ROUND($C68*E68,0)</f>
        <v>#REF!</v>
      </c>
      <c r="G68" s="85" t="e">
        <f>H66</f>
        <v>#REF!</v>
      </c>
      <c r="H68" s="96" t="e">
        <f>ROUND($C68*G68,0)</f>
        <v>#REF!</v>
      </c>
      <c r="I68" s="85" t="e">
        <f>J66</f>
        <v>#REF!</v>
      </c>
      <c r="J68" s="96" t="e">
        <f>ROUND($C68*I68,0)</f>
        <v>#REF!</v>
      </c>
      <c r="K68" s="85" t="e">
        <f>L66</f>
        <v>#REF!</v>
      </c>
      <c r="L68" s="96" t="e">
        <f>ROUND($C68*K68,0)</f>
        <v>#REF!</v>
      </c>
      <c r="M68" s="85" t="e">
        <f>N66</f>
        <v>#REF!</v>
      </c>
      <c r="N68" s="96" t="e">
        <f>ROUND($C68*M68,0)</f>
        <v>#REF!</v>
      </c>
      <c r="O68" s="85"/>
      <c r="P68" s="96" t="e">
        <f>+F68+H68+J68+L68+N68</f>
        <v>#REF!</v>
      </c>
    </row>
    <row r="69" spans="1:16" ht="13.5" thickBot="1">
      <c r="A69" s="45" t="s">
        <v>78</v>
      </c>
      <c r="B69" s="46"/>
      <c r="C69" s="47"/>
      <c r="D69" s="47"/>
      <c r="E69" s="65"/>
      <c r="F69" s="95" t="e">
        <f>F68</f>
        <v>#REF!</v>
      </c>
      <c r="G69" s="65"/>
      <c r="H69" s="95" t="e">
        <f>H68</f>
        <v>#REF!</v>
      </c>
      <c r="I69" s="65"/>
      <c r="J69" s="95" t="e">
        <f>J68</f>
        <v>#REF!</v>
      </c>
      <c r="K69" s="65"/>
      <c r="L69" s="95" t="e">
        <f>L68</f>
        <v>#REF!</v>
      </c>
      <c r="M69" s="65"/>
      <c r="N69" s="95" t="e">
        <f>N68</f>
        <v>#REF!</v>
      </c>
      <c r="O69" s="64"/>
      <c r="P69" s="95" t="e">
        <f>+F69+H69+J69+L69+N69</f>
        <v>#REF!</v>
      </c>
    </row>
    <row r="70" spans="1:16" ht="12.75">
      <c r="A70" s="41" t="s">
        <v>71</v>
      </c>
      <c r="B70" s="59"/>
      <c r="C70" s="42"/>
      <c r="D70" s="42"/>
      <c r="E70" s="43"/>
      <c r="F70" s="44"/>
      <c r="G70" s="43"/>
      <c r="H70" s="44"/>
      <c r="I70" s="43"/>
      <c r="J70" s="44"/>
      <c r="K70" s="43"/>
      <c r="L70" s="44"/>
      <c r="M70" s="43"/>
      <c r="N70" s="44"/>
      <c r="O70" s="43"/>
      <c r="P70" s="44"/>
    </row>
    <row r="71" spans="1:16" ht="12.75">
      <c r="A71" s="52"/>
      <c r="B71" s="60"/>
      <c r="C71" s="53"/>
      <c r="D71" s="35"/>
      <c r="E71" s="20"/>
      <c r="F71" s="96">
        <v>0</v>
      </c>
      <c r="G71" s="20"/>
      <c r="H71" s="40"/>
      <c r="I71" s="20"/>
      <c r="J71" s="40"/>
      <c r="K71" s="20"/>
      <c r="L71" s="40"/>
      <c r="M71" s="20"/>
      <c r="N71" s="40"/>
      <c r="O71" s="20"/>
      <c r="P71" s="96">
        <f>+F71+H71+J71+L71+N71</f>
        <v>0</v>
      </c>
    </row>
    <row r="72" spans="1:16" ht="12.75">
      <c r="A72" s="32" t="s">
        <v>65</v>
      </c>
      <c r="B72" s="61"/>
      <c r="C72" s="3">
        <v>0.1</v>
      </c>
      <c r="D72" s="55" t="s">
        <v>52</v>
      </c>
      <c r="E72" s="20"/>
      <c r="F72" s="40">
        <f>ROUND($F71*$C72*Constants!B$31,0)</f>
        <v>0</v>
      </c>
      <c r="G72" s="20"/>
      <c r="H72" s="96">
        <f>ROUND($F71*$C72*Constants!D$31,0)</f>
        <v>0</v>
      </c>
      <c r="I72" s="20"/>
      <c r="J72" s="96">
        <f>ROUND($F71*$C72*Constants!F$31,0)</f>
        <v>0</v>
      </c>
      <c r="K72" s="20"/>
      <c r="L72" s="96">
        <f>ROUND($F71*$C72*Constants!H$31,0)</f>
        <v>0</v>
      </c>
      <c r="M72" s="20"/>
      <c r="N72" s="96">
        <f>ROUND($F71*$C72*Constants!J$31,0)</f>
        <v>0</v>
      </c>
      <c r="O72" s="20"/>
      <c r="P72" s="40">
        <f>+F72+H72+J72+L72+N72</f>
        <v>0</v>
      </c>
    </row>
    <row r="73" spans="1:16" ht="13.5" thickBot="1">
      <c r="A73" s="45" t="s">
        <v>53</v>
      </c>
      <c r="B73" s="46"/>
      <c r="C73" s="47"/>
      <c r="D73" s="47"/>
      <c r="E73" s="65"/>
      <c r="F73" s="95">
        <f>SUM(F71:F72)</f>
        <v>0</v>
      </c>
      <c r="G73" s="65"/>
      <c r="H73" s="95">
        <f>SUM(H71:H72)</f>
        <v>0</v>
      </c>
      <c r="I73" s="65"/>
      <c r="J73" s="95">
        <f>SUM(J71:J72)</f>
        <v>0</v>
      </c>
      <c r="K73" s="65"/>
      <c r="L73" s="95">
        <f>SUM(L71:L72)</f>
        <v>0</v>
      </c>
      <c r="M73" s="65"/>
      <c r="N73" s="95">
        <f>SUM(N71:N72)</f>
        <v>0</v>
      </c>
      <c r="O73" s="64"/>
      <c r="P73" s="95">
        <f>+F73+H73+J73+L73+N73</f>
        <v>0</v>
      </c>
    </row>
    <row r="74" spans="1:16" ht="12.75">
      <c r="A74" s="41" t="s">
        <v>80</v>
      </c>
      <c r="B74" s="62"/>
      <c r="C74" s="42"/>
      <c r="D74" s="42"/>
      <c r="E74" s="43"/>
      <c r="F74" s="44"/>
      <c r="G74" s="43"/>
      <c r="H74" s="44"/>
      <c r="I74" s="43"/>
      <c r="J74" s="44"/>
      <c r="K74" s="43"/>
      <c r="L74" s="44"/>
      <c r="M74" s="43"/>
      <c r="N74" s="44"/>
      <c r="O74" s="43"/>
      <c r="P74" s="44"/>
    </row>
    <row r="75" spans="1:16" ht="12.75">
      <c r="A75" s="32"/>
      <c r="B75" s="66"/>
      <c r="C75" s="35"/>
      <c r="D75" s="33"/>
      <c r="E75" s="20"/>
      <c r="F75" s="96"/>
      <c r="G75" s="20"/>
      <c r="H75" s="96"/>
      <c r="I75" s="20"/>
      <c r="J75" s="96"/>
      <c r="K75" s="20"/>
      <c r="L75" s="96"/>
      <c r="M75" s="20"/>
      <c r="N75" s="96"/>
      <c r="O75" s="20"/>
      <c r="P75" s="96">
        <f>+F75+H75+J75+L75+N75</f>
        <v>0</v>
      </c>
    </row>
    <row r="76" spans="1:16" ht="12.75">
      <c r="A76" s="32"/>
      <c r="B76" s="66"/>
      <c r="C76" s="35"/>
      <c r="D76" s="33"/>
      <c r="E76" s="20"/>
      <c r="F76" s="40"/>
      <c r="G76" s="20"/>
      <c r="H76" s="40"/>
      <c r="I76" s="20"/>
      <c r="J76" s="40"/>
      <c r="K76" s="20"/>
      <c r="L76" s="40"/>
      <c r="M76" s="20"/>
      <c r="N76" s="40"/>
      <c r="O76" s="20"/>
      <c r="P76" s="40">
        <f>+F76+H76+J76+L76+N76</f>
        <v>0</v>
      </c>
    </row>
    <row r="77" spans="1:16" ht="12.75">
      <c r="A77" s="32"/>
      <c r="B77" s="66"/>
      <c r="C77" s="35"/>
      <c r="D77" s="33"/>
      <c r="E77" s="20"/>
      <c r="F77" s="40"/>
      <c r="G77" s="20"/>
      <c r="H77" s="40"/>
      <c r="I77" s="20"/>
      <c r="J77" s="40"/>
      <c r="K77" s="20"/>
      <c r="L77" s="40"/>
      <c r="M77" s="20"/>
      <c r="N77" s="40"/>
      <c r="O77" s="20"/>
      <c r="P77" s="40">
        <f>+F77+H77+J77+L77+N77</f>
        <v>0</v>
      </c>
    </row>
    <row r="78" spans="1:16" ht="12.75">
      <c r="A78" s="32"/>
      <c r="B78" s="63"/>
      <c r="C78" s="35"/>
      <c r="D78" s="33"/>
      <c r="E78" s="20"/>
      <c r="F78" s="40"/>
      <c r="G78" s="20"/>
      <c r="H78" s="40"/>
      <c r="I78" s="20"/>
      <c r="J78" s="40"/>
      <c r="K78" s="20"/>
      <c r="L78" s="40"/>
      <c r="M78" s="20"/>
      <c r="N78" s="40"/>
      <c r="O78" s="20"/>
      <c r="P78" s="40">
        <f>+F78+H78+J78+L78+N78</f>
        <v>0</v>
      </c>
    </row>
    <row r="79" spans="1:16" ht="13.5" thickBot="1">
      <c r="A79" s="45" t="s">
        <v>81</v>
      </c>
      <c r="B79" s="46"/>
      <c r="C79" s="47"/>
      <c r="D79" s="47"/>
      <c r="E79" s="51"/>
      <c r="F79" s="95">
        <f>SUM(F74:F78)</f>
        <v>0</v>
      </c>
      <c r="G79" s="65"/>
      <c r="H79" s="95">
        <f>SUM(H74:H78)</f>
        <v>0</v>
      </c>
      <c r="I79" s="65"/>
      <c r="J79" s="95">
        <f>SUM(J74:J78)</f>
        <v>0</v>
      </c>
      <c r="K79" s="65"/>
      <c r="L79" s="95">
        <f>SUM(L74:L78)</f>
        <v>0</v>
      </c>
      <c r="M79" s="65"/>
      <c r="N79" s="95">
        <f>SUM(N74:N78)</f>
        <v>0</v>
      </c>
      <c r="O79" s="64"/>
      <c r="P79" s="95">
        <f>+F79+H79+J79+L79+N79</f>
        <v>0</v>
      </c>
    </row>
    <row r="80" spans="1:16" ht="12.75">
      <c r="A80" s="41" t="s">
        <v>79</v>
      </c>
      <c r="B80" s="62"/>
      <c r="C80" s="42"/>
      <c r="D80" s="42"/>
      <c r="E80" s="43"/>
      <c r="F80" s="44"/>
      <c r="G80" s="43"/>
      <c r="H80" s="44"/>
      <c r="I80" s="43"/>
      <c r="J80" s="44"/>
      <c r="K80" s="43"/>
      <c r="L80" s="44"/>
      <c r="M80" s="43"/>
      <c r="N80" s="44"/>
      <c r="O80" s="43"/>
      <c r="P80" s="44"/>
    </row>
    <row r="81" spans="1:16" ht="12.75">
      <c r="A81" s="32"/>
      <c r="B81" s="63"/>
      <c r="C81" s="3">
        <v>0.05</v>
      </c>
      <c r="D81" s="33" t="s">
        <v>86</v>
      </c>
      <c r="E81" s="85">
        <f>F79</f>
        <v>0</v>
      </c>
      <c r="F81" s="96">
        <f>ROUND($C81*E81,0)</f>
        <v>0</v>
      </c>
      <c r="G81" s="85">
        <f>H79</f>
        <v>0</v>
      </c>
      <c r="H81" s="96">
        <f>ROUND($C81*G81,0)</f>
        <v>0</v>
      </c>
      <c r="I81" s="85">
        <f>J79</f>
        <v>0</v>
      </c>
      <c r="J81" s="96">
        <f>ROUND($C81*I81,0)</f>
        <v>0</v>
      </c>
      <c r="K81" s="85">
        <f>L79</f>
        <v>0</v>
      </c>
      <c r="L81" s="96">
        <f>ROUND($C81*K81,0)</f>
        <v>0</v>
      </c>
      <c r="M81" s="85">
        <f>N79</f>
        <v>0</v>
      </c>
      <c r="N81" s="96">
        <f>ROUND($C81*M81,0)</f>
        <v>0</v>
      </c>
      <c r="O81" s="85"/>
      <c r="P81" s="96">
        <f>+F81+H81+J81+L81+N81</f>
        <v>0</v>
      </c>
    </row>
    <row r="82" spans="1:16" ht="13.5" thickBot="1">
      <c r="A82" s="45" t="s">
        <v>55</v>
      </c>
      <c r="B82" s="46"/>
      <c r="C82" s="47"/>
      <c r="D82" s="47"/>
      <c r="E82" s="65"/>
      <c r="F82" s="95">
        <f>F81</f>
        <v>0</v>
      </c>
      <c r="G82" s="65"/>
      <c r="H82" s="95">
        <f>H81</f>
        <v>0</v>
      </c>
      <c r="I82" s="65"/>
      <c r="J82" s="95">
        <f>J81</f>
        <v>0</v>
      </c>
      <c r="K82" s="65"/>
      <c r="L82" s="95">
        <f>L81</f>
        <v>0</v>
      </c>
      <c r="M82" s="65"/>
      <c r="N82" s="95">
        <f>N81</f>
        <v>0</v>
      </c>
      <c r="O82" s="64"/>
      <c r="P82" s="95">
        <f>+F82+H82+J82+L82+N82</f>
        <v>0</v>
      </c>
    </row>
    <row r="83" spans="1:16" ht="12.75">
      <c r="A83" s="41" t="s">
        <v>82</v>
      </c>
      <c r="B83" s="62"/>
      <c r="C83" s="42"/>
      <c r="D83" s="42"/>
      <c r="E83" s="43"/>
      <c r="F83" s="44"/>
      <c r="G83" s="43"/>
      <c r="H83" s="44"/>
      <c r="I83" s="43"/>
      <c r="J83" s="44"/>
      <c r="K83" s="43"/>
      <c r="L83" s="44"/>
      <c r="M83" s="43"/>
      <c r="N83" s="44"/>
      <c r="O83" s="43"/>
      <c r="P83" s="44"/>
    </row>
    <row r="84" spans="1:16" ht="12.75">
      <c r="A84" s="32"/>
      <c r="B84" s="66"/>
      <c r="C84" s="53">
        <v>0</v>
      </c>
      <c r="D84" s="109"/>
      <c r="E84" s="85" t="e">
        <f>+F82+F79+F73+F69+F66</f>
        <v>#REF!</v>
      </c>
      <c r="F84" s="40" t="e">
        <f>ROUND(E84*$C$84,0)</f>
        <v>#REF!</v>
      </c>
      <c r="G84" s="85" t="e">
        <f>+H82+H79+H73+H69+H66</f>
        <v>#REF!</v>
      </c>
      <c r="H84" s="40" t="e">
        <f>ROUND(G84*$C$84,0)</f>
        <v>#REF!</v>
      </c>
      <c r="I84" s="85" t="e">
        <f>+J82+J79+J73+J69+J66</f>
        <v>#REF!</v>
      </c>
      <c r="J84" s="40" t="e">
        <f>ROUND(I84*$C$84,0)</f>
        <v>#REF!</v>
      </c>
      <c r="K84" s="85" t="e">
        <f>+L82+L79+L73+L69+L66</f>
        <v>#REF!</v>
      </c>
      <c r="L84" s="40" t="e">
        <f>ROUND(K84*$C$84,0)</f>
        <v>#REF!</v>
      </c>
      <c r="M84" s="85" t="e">
        <f>+N82+N79+N73+N69+N66</f>
        <v>#REF!</v>
      </c>
      <c r="N84" s="40" t="e">
        <f>ROUND(M84*$C$84,0)</f>
        <v>#REF!</v>
      </c>
      <c r="O84" s="20"/>
      <c r="P84" s="135" t="e">
        <f>+F84+H84+J84+L84+N84</f>
        <v>#REF!</v>
      </c>
    </row>
    <row r="85" spans="1:16" ht="13.5" thickBot="1">
      <c r="A85" s="45" t="s">
        <v>83</v>
      </c>
      <c r="B85" s="46"/>
      <c r="C85" s="47"/>
      <c r="D85" s="47"/>
      <c r="E85" s="106"/>
      <c r="F85" s="95" t="e">
        <f>SUM(F83:F84)</f>
        <v>#REF!</v>
      </c>
      <c r="G85" s="106"/>
      <c r="H85" s="95" t="e">
        <f>SUM(H83:H84)</f>
        <v>#REF!</v>
      </c>
      <c r="I85" s="106"/>
      <c r="J85" s="95" t="e">
        <f>SUM(J83:J84)</f>
        <v>#REF!</v>
      </c>
      <c r="K85" s="106"/>
      <c r="L85" s="95" t="e">
        <f>SUM(L83:L84)</f>
        <v>#REF!</v>
      </c>
      <c r="M85" s="106"/>
      <c r="N85" s="95" t="e">
        <f>SUM(N83:N84)</f>
        <v>#REF!</v>
      </c>
      <c r="O85" s="107"/>
      <c r="P85" s="95" t="e">
        <f>+F85+H85+J85+L85+N85</f>
        <v>#REF!</v>
      </c>
    </row>
    <row r="86" spans="1:19" s="54" customFormat="1" ht="15" customHeight="1" thickBot="1">
      <c r="A86" s="56" t="s">
        <v>84</v>
      </c>
      <c r="B86" s="57"/>
      <c r="C86" s="58"/>
      <c r="D86" s="58"/>
      <c r="E86" s="17"/>
      <c r="F86" s="97" t="e">
        <f>+F84+E84</f>
        <v>#REF!</v>
      </c>
      <c r="G86" s="108"/>
      <c r="H86" s="97" t="e">
        <f>+H84+G84</f>
        <v>#REF!</v>
      </c>
      <c r="I86" s="108"/>
      <c r="J86" s="97" t="e">
        <f>+J84+I84</f>
        <v>#REF!</v>
      </c>
      <c r="K86" s="108"/>
      <c r="L86" s="97" t="e">
        <f>+L84+K84</f>
        <v>#REF!</v>
      </c>
      <c r="M86" s="108"/>
      <c r="N86" s="97" t="e">
        <f>+N84+M84</f>
        <v>#REF!</v>
      </c>
      <c r="O86" s="108"/>
      <c r="P86" s="97" t="e">
        <f>+F86+H86+J86+L86+N86</f>
        <v>#REF!</v>
      </c>
      <c r="S86" s="13"/>
    </row>
  </sheetData>
  <printOptions horizontalCentered="1"/>
  <pageMargins left="0.5" right="0.5" top="1" bottom="0.75" header="0.5" footer="0.5"/>
  <pageSetup horizontalDpi="600" verticalDpi="600" orientation="landscape" scale="55" r:id="rId1"/>
  <headerFooter alignWithMargins="0">
    <oddHeader>&amp;L&amp;9&amp;D  &amp;T&amp;R&amp;9AED BP #01-04-1020-2</oddHeader>
    <oddFooter>&amp;C&amp;8The data contained on this page is proprietary information of the Academy for Educational Development (AED), and shall not be disclosed, duplicated, or distributed without the prior written consent of AED.</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Darcy Wertz</dc:creator>
  <cp:keywords/>
  <dc:description/>
  <cp:lastModifiedBy>gutierrezsol</cp:lastModifiedBy>
  <cp:lastPrinted>2008-04-10T17:12:27Z</cp:lastPrinted>
  <dcterms:created xsi:type="dcterms:W3CDTF">1999-09-24T15:34:55Z</dcterms:created>
  <dcterms:modified xsi:type="dcterms:W3CDTF">2011-05-25T18:54:37Z</dcterms:modified>
  <cp:category/>
  <cp:version/>
  <cp:contentType/>
  <cp:contentStatus/>
</cp:coreProperties>
</file>